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5" windowWidth="15195" windowHeight="7620"/>
  </bookViews>
  <sheets>
    <sheet name="DATA MAKLUMAT MURID" sheetId="24" r:id="rId1"/>
    <sheet name="DATA PERNYATAAN TP" sheetId="25" r:id="rId2"/>
    <sheet name="LAPORAN MURID(INDIVIDU)" sheetId="26" r:id="rId3"/>
    <sheet name="Data Graf" sheetId="20" r:id="rId4"/>
    <sheet name="Contoh Graf" sheetId="23" r:id="rId5"/>
  </sheets>
  <definedNames>
    <definedName name="_xlnm.Print_Area" localSheetId="0">'DATA MAKLUMAT MURID'!$A$1:$AK$71</definedName>
    <definedName name="_xlnm.Print_Area" localSheetId="2">'LAPORAN MURID(INDIVIDU)'!$A$1:$M$128</definedName>
    <definedName name="_xlnm.Print_Titles" localSheetId="0">'DATA MAKLUMAT MURID'!$A:$D,'DATA MAKLUMAT MURID'!$1:$10</definedName>
  </definedNames>
  <calcPr calcId="125725"/>
</workbook>
</file>

<file path=xl/calcChain.xml><?xml version="1.0" encoding="utf-8"?>
<calcChain xmlns="http://schemas.openxmlformats.org/spreadsheetml/2006/main">
  <c r="AK12" i="24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11"/>
  <c r="C63" l="1"/>
  <c r="C14" i="26"/>
  <c r="F23" l="1"/>
  <c r="G23" s="1"/>
  <c r="H74" i="20"/>
  <c r="H73"/>
  <c r="H72"/>
  <c r="H71"/>
  <c r="H70"/>
  <c r="H69"/>
  <c r="H68"/>
  <c r="H67"/>
  <c r="H66"/>
  <c r="H65"/>
  <c r="H64"/>
  <c r="H63"/>
  <c r="H62"/>
  <c r="H61"/>
  <c r="H59"/>
  <c r="H60"/>
  <c r="H58"/>
  <c r="AF5"/>
  <c r="AF6"/>
  <c r="AF7"/>
  <c r="AF8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D5"/>
  <c r="AD6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K71" s="1"/>
  <c r="AD31"/>
  <c r="AD32"/>
  <c r="AD33"/>
  <c r="AD34"/>
  <c r="AD35"/>
  <c r="AD36"/>
  <c r="AD37"/>
  <c r="AH5"/>
  <c r="AH6"/>
  <c r="AH7"/>
  <c r="AH8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G5"/>
  <c r="AG6"/>
  <c r="AG7"/>
  <c r="AG8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C5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B5"/>
  <c r="AB6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4"/>
  <c r="AC4"/>
  <c r="AD4"/>
  <c r="AE4"/>
  <c r="AF4"/>
  <c r="AG4"/>
  <c r="AH4"/>
  <c r="AA5"/>
  <c r="AA6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Z5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4"/>
  <c r="W4"/>
  <c r="X4"/>
  <c r="Y4"/>
  <c r="Z4"/>
  <c r="AA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4"/>
  <c r="T37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4"/>
  <c r="S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D4"/>
  <c r="E4"/>
  <c r="M44" s="1"/>
  <c r="F4"/>
  <c r="G4"/>
  <c r="I4"/>
  <c r="J4"/>
  <c r="J48" s="1"/>
  <c r="K4"/>
  <c r="L4"/>
  <c r="M4"/>
  <c r="L51" s="1"/>
  <c r="N4"/>
  <c r="M52" s="1"/>
  <c r="O4"/>
  <c r="P4"/>
  <c r="C4"/>
  <c r="L42" s="1"/>
  <c r="B33"/>
  <c r="B34"/>
  <c r="B35"/>
  <c r="B36"/>
  <c r="B37"/>
  <c r="B17"/>
  <c r="B18"/>
  <c r="B19"/>
  <c r="B20"/>
  <c r="B21"/>
  <c r="B22"/>
  <c r="B23"/>
  <c r="B24"/>
  <c r="B25"/>
  <c r="B26"/>
  <c r="B27"/>
  <c r="B28"/>
  <c r="B29"/>
  <c r="B30"/>
  <c r="B31"/>
  <c r="B32"/>
  <c r="B5"/>
  <c r="B6"/>
  <c r="B7"/>
  <c r="B8"/>
  <c r="B9"/>
  <c r="B10"/>
  <c r="B11"/>
  <c r="B12"/>
  <c r="B13"/>
  <c r="B14"/>
  <c r="B15"/>
  <c r="B16"/>
  <c r="B4"/>
  <c r="H126" i="26"/>
  <c r="B126"/>
  <c r="F121"/>
  <c r="G121" s="1"/>
  <c r="F116"/>
  <c r="G116" s="1"/>
  <c r="F113"/>
  <c r="G113" s="1"/>
  <c r="F110"/>
  <c r="G110" s="1"/>
  <c r="F107"/>
  <c r="G107" s="1"/>
  <c r="F104"/>
  <c r="G104" s="1"/>
  <c r="F101"/>
  <c r="G101" s="1"/>
  <c r="F98"/>
  <c r="G98" s="1"/>
  <c r="F95"/>
  <c r="G95" s="1"/>
  <c r="F92"/>
  <c r="G92" s="1"/>
  <c r="F89"/>
  <c r="G89" s="1"/>
  <c r="F86"/>
  <c r="G86" s="1"/>
  <c r="F83"/>
  <c r="G83" s="1"/>
  <c r="F80"/>
  <c r="G80" s="1"/>
  <c r="F77"/>
  <c r="G77" s="1"/>
  <c r="F74"/>
  <c r="G74" s="1"/>
  <c r="F71"/>
  <c r="G71" s="1"/>
  <c r="F68"/>
  <c r="G68" s="1"/>
  <c r="F62"/>
  <c r="G62" s="1"/>
  <c r="F59"/>
  <c r="G59" s="1"/>
  <c r="F56"/>
  <c r="G56" s="1"/>
  <c r="F53"/>
  <c r="G53" s="1"/>
  <c r="F50"/>
  <c r="G50" s="1"/>
  <c r="F47"/>
  <c r="G47" s="1"/>
  <c r="F44"/>
  <c r="G44" s="1"/>
  <c r="F41"/>
  <c r="G41" s="1"/>
  <c r="F38"/>
  <c r="G38" s="1"/>
  <c r="F35"/>
  <c r="G35" s="1"/>
  <c r="F32"/>
  <c r="G32" s="1"/>
  <c r="F29"/>
  <c r="G29" s="1"/>
  <c r="F26"/>
  <c r="G26" s="1"/>
  <c r="C13"/>
  <c r="C12"/>
  <c r="C11"/>
  <c r="C10"/>
  <c r="C9"/>
  <c r="C5"/>
  <c r="C4"/>
  <c r="C3"/>
  <c r="J10"/>
  <c r="K10" s="1"/>
  <c r="J11"/>
  <c r="K11" s="1"/>
  <c r="J12"/>
  <c r="K12" s="1"/>
  <c r="J13"/>
  <c r="K13" s="1"/>
  <c r="J14"/>
  <c r="K14" s="1"/>
  <c r="J15"/>
  <c r="K15" s="1"/>
  <c r="J16"/>
  <c r="K16" s="1"/>
  <c r="J17"/>
  <c r="K17" s="1"/>
  <c r="J18"/>
  <c r="K18" s="1"/>
  <c r="J19"/>
  <c r="J20"/>
  <c r="K20" s="1"/>
  <c r="J21"/>
  <c r="K21" s="1"/>
  <c r="J22"/>
  <c r="K22" s="1"/>
  <c r="J23"/>
  <c r="K23" s="1"/>
  <c r="J24"/>
  <c r="K24" s="1"/>
  <c r="J25"/>
  <c r="K25" s="1"/>
  <c r="J26"/>
  <c r="K26" s="1"/>
  <c r="J27"/>
  <c r="K27" s="1"/>
  <c r="J28"/>
  <c r="K28" s="1"/>
  <c r="J29"/>
  <c r="K29" s="1"/>
  <c r="J30"/>
  <c r="K30" s="1"/>
  <c r="J31"/>
  <c r="K31" s="1"/>
  <c r="J32"/>
  <c r="K32" s="1"/>
  <c r="J33"/>
  <c r="K33" s="1"/>
  <c r="J34"/>
  <c r="K34" s="1"/>
  <c r="J35"/>
  <c r="K35" s="1"/>
  <c r="J36"/>
  <c r="K36" s="1"/>
  <c r="J37"/>
  <c r="K37" s="1"/>
  <c r="J38"/>
  <c r="K38" s="1"/>
  <c r="J39"/>
  <c r="K39" s="1"/>
  <c r="J40"/>
  <c r="K40" s="1"/>
  <c r="J41"/>
  <c r="K41" s="1"/>
  <c r="J42"/>
  <c r="K42" s="1"/>
  <c r="J43"/>
  <c r="K43" s="1"/>
  <c r="J44"/>
  <c r="K44" s="1"/>
  <c r="J45"/>
  <c r="K45" s="1"/>
  <c r="J46"/>
  <c r="K46" s="1"/>
  <c r="J47"/>
  <c r="K47" s="1"/>
  <c r="J48"/>
  <c r="K48" s="1"/>
  <c r="J49"/>
  <c r="K49" s="1"/>
  <c r="J50"/>
  <c r="K50" s="1"/>
  <c r="J51"/>
  <c r="K51" s="1"/>
  <c r="J52"/>
  <c r="K52" s="1"/>
  <c r="J53"/>
  <c r="K53" s="1"/>
  <c r="J54"/>
  <c r="K54" s="1"/>
  <c r="J55"/>
  <c r="K55" s="1"/>
  <c r="J56"/>
  <c r="K56" s="1"/>
  <c r="J57"/>
  <c r="K57" s="1"/>
  <c r="J58"/>
  <c r="K58" s="1"/>
  <c r="J9"/>
  <c r="K9" s="1"/>
  <c r="K19"/>
  <c r="O70" i="24"/>
  <c r="D70"/>
  <c r="D68"/>
  <c r="G54" i="20"/>
  <c r="G53"/>
  <c r="G52"/>
  <c r="G51"/>
  <c r="G50"/>
  <c r="G49"/>
  <c r="G48"/>
  <c r="G47"/>
  <c r="G46"/>
  <c r="G45"/>
  <c r="G44"/>
  <c r="G43"/>
  <c r="G42"/>
  <c r="G41"/>
  <c r="L79"/>
  <c r="L71"/>
  <c r="J71"/>
  <c r="J42"/>
  <c r="M73"/>
  <c r="N72"/>
  <c r="J61"/>
  <c r="M74"/>
  <c r="L70"/>
  <c r="K69"/>
  <c r="J65"/>
  <c r="K74"/>
  <c r="L73"/>
  <c r="I69"/>
  <c r="J68"/>
  <c r="J66"/>
  <c r="I65"/>
  <c r="N64"/>
  <c r="I64"/>
  <c r="L60"/>
  <c r="J53"/>
  <c r="I46"/>
  <c r="M53"/>
  <c r="L44"/>
  <c r="M60"/>
  <c r="K54"/>
  <c r="I54"/>
  <c r="I58"/>
  <c r="L58"/>
  <c r="M58"/>
  <c r="K58"/>
  <c r="J58"/>
  <c r="I62"/>
  <c r="L43"/>
  <c r="L46"/>
  <c r="K47"/>
  <c r="I47"/>
  <c r="M47"/>
  <c r="N49"/>
  <c r="K49"/>
  <c r="L49"/>
  <c r="K50"/>
  <c r="N50"/>
  <c r="L50"/>
  <c r="I50"/>
  <c r="L53"/>
  <c r="I53"/>
  <c r="N53"/>
  <c r="K53"/>
  <c r="M54"/>
  <c r="N54"/>
  <c r="L54"/>
  <c r="J54"/>
  <c r="N61"/>
  <c r="L61"/>
  <c r="M61"/>
  <c r="K61"/>
  <c r="I61"/>
  <c r="N58"/>
  <c r="I49"/>
  <c r="I45"/>
  <c r="J49"/>
  <c r="L41"/>
  <c r="I42"/>
  <c r="K42"/>
  <c r="K45"/>
  <c r="J46"/>
  <c r="K60"/>
  <c r="N60"/>
  <c r="I60"/>
  <c r="J60"/>
  <c r="M48"/>
  <c r="K64"/>
  <c r="M65"/>
  <c r="K66"/>
  <c r="J69"/>
  <c r="I73"/>
  <c r="M66"/>
  <c r="J70"/>
  <c r="N74"/>
  <c r="L65"/>
  <c r="K73"/>
  <c r="N66"/>
  <c r="M71"/>
  <c r="K79"/>
  <c r="L69"/>
  <c r="N79"/>
  <c r="N70"/>
  <c r="K70"/>
  <c r="M70"/>
  <c r="J64"/>
  <c r="M69"/>
  <c r="I74"/>
  <c r="I79"/>
  <c r="L72" l="1"/>
  <c r="I72"/>
  <c r="K72"/>
  <c r="N71"/>
  <c r="M68"/>
  <c r="N68"/>
  <c r="I68"/>
  <c r="L68"/>
  <c r="N67"/>
  <c r="J67"/>
  <c r="I67"/>
  <c r="M67"/>
  <c r="L67"/>
  <c r="J63"/>
  <c r="K63"/>
  <c r="N63"/>
  <c r="M63"/>
  <c r="I63"/>
  <c r="J62"/>
  <c r="L62"/>
  <c r="M62"/>
  <c r="K62"/>
  <c r="N62"/>
  <c r="P62" s="1"/>
  <c r="L59"/>
  <c r="K59"/>
  <c r="M59"/>
  <c r="I59"/>
  <c r="J59"/>
  <c r="N59"/>
  <c r="K48"/>
  <c r="I52"/>
  <c r="N48"/>
  <c r="L48"/>
  <c r="K52"/>
  <c r="J52"/>
  <c r="J44"/>
  <c r="N44"/>
  <c r="K44"/>
  <c r="N65"/>
  <c r="J72"/>
  <c r="K43"/>
  <c r="N45"/>
  <c r="N46"/>
  <c r="L47"/>
  <c r="M49"/>
  <c r="P49" s="1"/>
  <c r="J50"/>
  <c r="N52"/>
  <c r="P58"/>
  <c r="P60"/>
  <c r="P61"/>
  <c r="P53"/>
  <c r="K41"/>
  <c r="J41"/>
  <c r="K51"/>
  <c r="K46"/>
  <c r="L45"/>
  <c r="I43"/>
  <c r="J51"/>
  <c r="M42"/>
  <c r="M51"/>
  <c r="J45"/>
  <c r="I48"/>
  <c r="I41"/>
  <c r="L52"/>
  <c r="N51"/>
  <c r="N42"/>
  <c r="P42" s="1"/>
  <c r="M41"/>
  <c r="I51"/>
  <c r="N47"/>
  <c r="M45"/>
  <c r="M43"/>
  <c r="N43"/>
  <c r="J43"/>
  <c r="I44"/>
  <c r="N41"/>
  <c r="M46"/>
  <c r="P54"/>
  <c r="K67"/>
  <c r="M50"/>
  <c r="J47"/>
  <c r="K68"/>
  <c r="L64"/>
  <c r="M79"/>
  <c r="J79"/>
  <c r="M64"/>
  <c r="I66"/>
  <c r="J73"/>
  <c r="N69"/>
  <c r="P69" s="1"/>
  <c r="L63"/>
  <c r="J74"/>
  <c r="I70"/>
  <c r="P70" s="1"/>
  <c r="I71"/>
  <c r="P71" s="1"/>
  <c r="K65"/>
  <c r="P65" s="1"/>
  <c r="L66"/>
  <c r="P66" s="1"/>
  <c r="N73"/>
  <c r="L74"/>
  <c r="M72"/>
  <c r="P59" l="1"/>
  <c r="P68"/>
  <c r="P67"/>
  <c r="P63"/>
  <c r="P48"/>
  <c r="P52"/>
  <c r="P72"/>
  <c r="P50"/>
  <c r="P47"/>
  <c r="P44"/>
  <c r="P43"/>
  <c r="P41"/>
  <c r="P46"/>
  <c r="P51"/>
  <c r="P45"/>
  <c r="P74"/>
  <c r="P64"/>
  <c r="P79"/>
  <c r="P73"/>
</calcChain>
</file>

<file path=xl/comments1.xml><?xml version="1.0" encoding="utf-8"?>
<comments xmlns="http://schemas.openxmlformats.org/spreadsheetml/2006/main">
  <authors>
    <author>Valued Acer Customer</author>
    <author>my</author>
    <author>User</author>
  </authors>
  <commentList>
    <comment ref="K1" authorId="0">
      <text>
        <r>
          <rPr>
            <b/>
            <sz val="14"/>
            <color indexed="81"/>
            <rFont val="Arial"/>
            <family val="2"/>
          </rPr>
          <t>Isikan NAMA SEKOLAH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" authorId="0">
      <text>
        <r>
          <rPr>
            <b/>
            <sz val="14"/>
            <color indexed="81"/>
            <rFont val="Arial"/>
            <family val="2"/>
          </rPr>
          <t>Isikan ALAMAT SEKOLAH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E10" authorId="0">
      <text>
        <r>
          <rPr>
            <sz val="14"/>
            <color indexed="81"/>
            <rFont val="Arial"/>
            <family val="2"/>
          </rPr>
          <t>Memerhati</t>
        </r>
      </text>
    </comment>
    <comment ref="F10" authorId="0">
      <text>
        <r>
          <rPr>
            <sz val="14"/>
            <color indexed="81"/>
            <rFont val="Arial"/>
            <family val="2"/>
          </rPr>
          <t>Mengelas</t>
        </r>
      </text>
    </comment>
    <comment ref="G10" authorId="1">
      <text>
        <r>
          <rPr>
            <sz val="14"/>
            <color indexed="81"/>
            <rFont val="Arial"/>
            <family val="2"/>
          </rPr>
          <t xml:space="preserve">Mengukur Menggunakan Nombor </t>
        </r>
      </text>
    </comment>
    <comment ref="H10" authorId="1">
      <text>
        <r>
          <rPr>
            <sz val="14"/>
            <color indexed="81"/>
            <rFont val="Arial"/>
            <family val="2"/>
          </rPr>
          <t>Membuat Inferens</t>
        </r>
        <r>
          <rPr>
            <b/>
            <sz val="14"/>
            <color indexed="81"/>
            <rFont val="Arial"/>
            <family val="2"/>
          </rPr>
          <t xml:space="preserve">
</t>
        </r>
      </text>
    </comment>
    <comment ref="I10" authorId="1">
      <text>
        <r>
          <rPr>
            <sz val="14"/>
            <color indexed="81"/>
            <rFont val="Arial"/>
            <family val="2"/>
          </rPr>
          <t>Meramal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0" authorId="1">
      <text>
        <r>
          <rPr>
            <sz val="14"/>
            <color indexed="81"/>
            <rFont val="Arial"/>
            <family val="2"/>
          </rPr>
          <t>Berkomunikasi</t>
        </r>
      </text>
    </comment>
    <comment ref="K10" authorId="1">
      <text>
        <r>
          <rPr>
            <sz val="14"/>
            <color indexed="81"/>
            <rFont val="Arial"/>
            <family val="2"/>
          </rPr>
          <t>Menggunakan Perhubungan Ruang dan Masa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0" authorId="1">
      <text>
        <r>
          <rPr>
            <sz val="14"/>
            <color indexed="81"/>
            <rFont val="Arial"/>
            <family val="2"/>
          </rPr>
          <t>Mentafsir Data</t>
        </r>
      </text>
    </comment>
    <comment ref="M10" authorId="0">
      <text>
        <r>
          <rPr>
            <sz val="14"/>
            <color indexed="81"/>
            <rFont val="Arial"/>
            <family val="2"/>
          </rPr>
          <t xml:space="preserve">Mendefinisi secara operasi
</t>
        </r>
      </text>
    </comment>
    <comment ref="N10" authorId="1">
      <text>
        <r>
          <rPr>
            <sz val="14"/>
            <color indexed="81"/>
            <rFont val="Arial"/>
            <family val="2"/>
          </rPr>
          <t>Mengawal pemboleh ubah</t>
        </r>
      </text>
    </comment>
    <comment ref="O10" authorId="1">
      <text>
        <r>
          <rPr>
            <sz val="14"/>
            <color indexed="81"/>
            <rFont val="Arial"/>
            <family val="2"/>
          </rPr>
          <t>Membuat hipotesis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0" authorId="1">
      <text>
        <r>
          <rPr>
            <sz val="14"/>
            <color indexed="81"/>
            <rFont val="Arial"/>
            <family val="2"/>
          </rPr>
          <t>Mengeksperimen</t>
        </r>
      </text>
    </comment>
    <comment ref="Q10" authorId="1">
      <text>
        <r>
          <rPr>
            <sz val="14"/>
            <color indexed="81"/>
            <rFont val="Arial"/>
            <family val="2"/>
          </rPr>
          <t>Kemahiran Manipulatif</t>
        </r>
      </text>
    </comment>
    <comment ref="R10" authorId="1">
      <text>
        <r>
          <rPr>
            <sz val="12"/>
            <color indexed="81"/>
            <rFont val="Arial"/>
            <family val="2"/>
          </rPr>
          <t>Peraturan Bilik Sains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0" authorId="1">
      <text>
        <r>
          <rPr>
            <sz val="14"/>
            <color indexed="81"/>
            <rFont val="Arial"/>
            <family val="2"/>
          </rPr>
          <t>3.1 Ciri dan tingkah laku khas haiwan untuk melindungi diri.
3.2 Mereka cipta model haiwan.</t>
        </r>
      </text>
    </comment>
    <comment ref="T10" authorId="1">
      <text>
        <r>
          <rPr>
            <sz val="14"/>
            <color indexed="81"/>
            <rFont val="Tahoma"/>
            <family val="2"/>
          </rPr>
          <t>3.3 Kemandirian spesies haiwan.</t>
        </r>
      </text>
    </comment>
    <comment ref="U10" authorId="1">
      <text>
        <r>
          <rPr>
            <sz val="14"/>
            <color indexed="81"/>
            <rFont val="Tahoma"/>
            <family val="2"/>
          </rPr>
          <t>3.4 Hubungan makanan antara hidupan.</t>
        </r>
      </text>
    </comment>
    <comment ref="V10" authorId="1">
      <text>
        <r>
          <rPr>
            <sz val="14"/>
            <color indexed="81"/>
            <rFont val="Arial"/>
            <family val="2"/>
          </rPr>
          <t>4.1 Ciri khas tumbuhan untuk melindungi diri.</t>
        </r>
      </text>
    </comment>
    <comment ref="W10" authorId="2">
      <text>
        <r>
          <rPr>
            <sz val="14"/>
            <color indexed="81"/>
            <rFont val="Arial"/>
            <family val="2"/>
          </rPr>
          <t>4.2 Kemandirian spesies tumbuhan.
4.3 Kepentingan kemandirian spesies tumbuhan.</t>
        </r>
      </text>
    </comment>
    <comment ref="X10" authorId="1">
      <text>
        <r>
          <rPr>
            <sz val="14"/>
            <color indexed="81"/>
            <rFont val="Arial"/>
            <family val="2"/>
          </rPr>
          <t>5.1 Sumber dan bentuk tenaga.</t>
        </r>
      </text>
    </comment>
    <comment ref="Y10" authorId="1">
      <text>
        <r>
          <rPr>
            <sz val="14"/>
            <color indexed="81"/>
            <rFont val="Arial"/>
            <family val="2"/>
          </rPr>
          <t>5.2 Tenaga boleh dibaharui dan tidak boleh dibaharui.</t>
        </r>
      </text>
    </comment>
    <comment ref="Z10" authorId="1">
      <text>
        <r>
          <rPr>
            <sz val="14"/>
            <color indexed="81"/>
            <rFont val="Arial"/>
            <family val="2"/>
          </rPr>
          <t>6.1 Cahaya bergerak lurus.</t>
        </r>
      </text>
    </comment>
    <comment ref="AA10" authorId="1">
      <text>
        <r>
          <rPr>
            <sz val="14"/>
            <color indexed="81"/>
            <rFont val="Arial"/>
            <family val="2"/>
          </rPr>
          <t>6.2 Cahaya boleh dipantulkan.
6.3 Cahaya boleh dibiaskan.</t>
        </r>
      </text>
    </comment>
    <comment ref="AB10" authorId="1">
      <text>
        <r>
          <rPr>
            <sz val="14"/>
            <color indexed="81"/>
            <rFont val="Arial"/>
            <family val="2"/>
          </rPr>
          <t>7.1 Sumber tenaga elektrik.
7.2 Litar elektrik lengkap.
7.3 Langkah-langkah keselamatan pengendalian peralatan elektrik.</t>
        </r>
      </text>
    </comment>
    <comment ref="AC10" authorId="1">
      <text>
        <r>
          <rPr>
            <sz val="14"/>
            <color indexed="81"/>
            <rFont val="Arial"/>
            <family val="2"/>
          </rPr>
          <t>8.1 Suhu dan haba.</t>
        </r>
      </text>
    </comment>
    <comment ref="AD10" authorId="1">
      <text>
        <r>
          <rPr>
            <sz val="14"/>
            <color indexed="81"/>
            <rFont val="Arial"/>
            <family val="2"/>
          </rPr>
          <t>9.1 Keadaan jirim.</t>
        </r>
      </text>
    </comment>
    <comment ref="AE10" authorId="1">
      <text>
        <r>
          <rPr>
            <sz val="14"/>
            <color indexed="81"/>
            <rFont val="Arial"/>
            <family val="2"/>
          </rPr>
          <t>9.2 Perubahan keadaan jirim.
9.3 Kitaran air semulajadi.
9.4 Kepentingan sumber air.</t>
        </r>
      </text>
    </comment>
    <comment ref="AF10" authorId="2">
      <text>
        <r>
          <rPr>
            <sz val="12"/>
            <color indexed="81"/>
            <rFont val="Arial"/>
            <family val="2"/>
          </rPr>
          <t>10.1 Sifat kimia bahan.</t>
        </r>
      </text>
    </comment>
    <comment ref="AG10" authorId="2">
      <text>
        <r>
          <rPr>
            <sz val="12"/>
            <color indexed="81"/>
            <rFont val="Arial"/>
            <family val="2"/>
          </rPr>
          <t>11.1 Pergerakan bumi.</t>
        </r>
      </text>
    </comment>
    <comment ref="AH10" authorId="2">
      <text>
        <r>
          <rPr>
            <sz val="12"/>
            <color indexed="81"/>
            <rFont val="Arial"/>
            <family val="2"/>
          </rPr>
          <t>11.2 Fasa-fasa bulan.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I10" authorId="1">
      <text>
        <r>
          <rPr>
            <sz val="14"/>
            <color indexed="81"/>
            <rFont val="Arial"/>
            <family val="2"/>
          </rPr>
          <t>12.1 Kestabilan dan kekuatan sesuatu objek dan binaan.
12.2 Pembudayaan kehidupan lestari.</t>
        </r>
      </text>
    </comment>
    <comment ref="O68" authorId="1">
      <text>
        <r>
          <rPr>
            <b/>
            <sz val="12"/>
            <color indexed="81"/>
            <rFont val="Arial"/>
            <family val="2"/>
          </rPr>
          <t>Nama Guru Besar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<sst xmlns="http://schemas.openxmlformats.org/spreadsheetml/2006/main" count="576" uniqueCount="403">
  <si>
    <t>BIL</t>
  </si>
  <si>
    <t>JANTINA</t>
  </si>
  <si>
    <t>NO. SURAT BERANAK</t>
  </si>
  <si>
    <t>NAMA MURID</t>
  </si>
  <si>
    <t>KEMAHIRAN</t>
  </si>
  <si>
    <t>No. Surat Beranak</t>
  </si>
  <si>
    <t>Jantina</t>
  </si>
  <si>
    <t>Kelas</t>
  </si>
  <si>
    <t>Tarikh Pelaporan</t>
  </si>
  <si>
    <t>NILAI</t>
  </si>
  <si>
    <t>NAMA GURU MATA PELAJARAN :</t>
  </si>
  <si>
    <t>TAFSIRAN</t>
  </si>
  <si>
    <t>GURU BESAR</t>
  </si>
  <si>
    <t>PROSES HIDUP HAIWAN</t>
  </si>
  <si>
    <t>PROSES HIDUP TUMBUHAN</t>
  </si>
  <si>
    <t>TEKNOLOGI</t>
  </si>
  <si>
    <t>MEMERHATI</t>
  </si>
  <si>
    <t>Menyatakan semua deria yang terlibat untuk membuat pemerhatian tentang fenomena yang berlaku</t>
  </si>
  <si>
    <t>Memerihalkan penggunaan semua deria yang terlibat untuk membuat pemerhatian tentang fenomena atau perubahan yang berlaku</t>
  </si>
  <si>
    <t>Menggunakan semua deria yang terlibat untuk membuat pemerhatian tentang fenomena atau perubahan yang berlaku</t>
  </si>
  <si>
    <t>MENGELAS</t>
  </si>
  <si>
    <t>Menyatakan ciri objek dengan melihat persamaan dan perbezaan</t>
  </si>
  <si>
    <t>Mengasing dan mengumpul objek berdasarkan ciri sepunya dan berbeza</t>
  </si>
  <si>
    <t>Mengasing dan mengumpul objek berdasarkan ciri sepunya dan berbeza dan menyatakan ciri sepunya yang digunakan</t>
  </si>
  <si>
    <t>Mengasing dan mengumpul objek berdasarkan ciri sepunya dan berbeza dan menyatakan ciri sepunya yang digunakan serta boleh menggunakan ciri lain untuk mengasing dan mengumpul</t>
  </si>
  <si>
    <t>Mengasing dan mengumpul objek berdasarkan ciri sepunya dan berbeza sehingga peringkat terakhir dan menyatakan ciri yang digunakan</t>
  </si>
  <si>
    <t>MENGUKUR MENGGUNAKAN NOMBOR</t>
  </si>
  <si>
    <t>Menyatakan lebih dari satu peralatan yang sesuai bagi mengukur suatu kuantiti</t>
  </si>
  <si>
    <t>Memerihalkan peralatan dan cara mengukur yang sesuai bagi suatu kuantiti</t>
  </si>
  <si>
    <t>Mengukur dengan menggunakan alat dan unit piawai yang betul</t>
  </si>
  <si>
    <t>Mengukur dengan menggunakan alat dan unit piawai dengan teknik yang betul</t>
  </si>
  <si>
    <t>Mengukur dengan menggunakan alat dan unit piawai dengan teknik yang betul serta merekod dalam jadual secara sistematik dan lengkap</t>
  </si>
  <si>
    <t>Menunjuk cara untuk mengukur dengan menggunakan alat dan unit piawai dengan teknik yang betul serta merekod dalam jadual secara sistematik dan lengkap</t>
  </si>
  <si>
    <t>MEMBUAT INFERENS</t>
  </si>
  <si>
    <t>Menyatakan satu tafsiran yang munasabah bagi satu peristiwa atau pemerhatian</t>
  </si>
  <si>
    <t>Memerihalkan lebih dari satu tafsiran yang munasabah bagi satu peristiwa atau pemerhatian</t>
  </si>
  <si>
    <t>Membuat kesimpulan awal yang munasabah berdasarkan beberapa tafsiran bagi satu peristiwa atau pemerhatian</t>
  </si>
  <si>
    <t>Membuat kesimpulan awal yang munasabah bagi satu peristiwa atau pemerhatian dengan menggunakan maklumat yang diperolehi</t>
  </si>
  <si>
    <t>Membuat lebih dari satu kesimpulan awal yang munasabah bagi satu peristiwa atau pemerhatian dengan menggunakan maklumat yang diperolehi</t>
  </si>
  <si>
    <t>Membuat lebih dari satu kesimpulan awal yang munasabah bagi satu peristiwa atau pemerhatian dengan menggunakan maklumat yang diperolehi dan boleh menerangkan kesimpulan awal yang dibuat</t>
  </si>
  <si>
    <t>MERAMAL</t>
  </si>
  <si>
    <t>Menyatakan satu kemungkinan bagi satu peristiwa atau data</t>
  </si>
  <si>
    <t>Memerihalkan satu kemungkinan atau peristiwa</t>
  </si>
  <si>
    <t>Membuat jangkaan tentang satu peristiwa berdasarkan pemerhatian, pengalaman lalu atau data</t>
  </si>
  <si>
    <t>Membuat lebih dari satu jangkaan yang munasabah tentang suatu peristiwa berdasarkan pemerhatian, pengalaman lalu atau data</t>
  </si>
  <si>
    <t>Membuat lebih dari satu jangkaan yang munasabah tentang suatu peristiwa berdasarkan pemerhatian, pengalaman lalu atau data . Membuat jangkaan melalui intrapolasi atau ekstrapolasi data</t>
  </si>
  <si>
    <t>BERKOMUNIKASI</t>
  </si>
  <si>
    <t>Menyusun maklumat yang diperoleh dalam bentuk yang sesuai</t>
  </si>
  <si>
    <t>Merekod maklumat atau idea dalam bentuk yang sesuai</t>
  </si>
  <si>
    <t>Merekodkan maklumat atau idea dalam lebih dari satu bentuk yang sesuai</t>
  </si>
  <si>
    <t>Merekod maklumat atau idea dalam bentuk yang sesuai dan mempersembahkan  maklumat atau idea tersebut secara sistematik</t>
  </si>
  <si>
    <t>Merekod maklumat atau idea dalam bentuk yang sesuai dan mempersembahkan  maklumat atau idea tersebut secara sistematik dan bersikap positif terhadap maklumat yang diterima</t>
  </si>
  <si>
    <t>Merekod maklumat atau idea dalam bentuk yang sesuai dan mempersembahkan  maklumat atau idea tersebut secara sistematik dalam pelbagai bentuk secara kreatif dan inovatif serta boleh memberi maklum balas.</t>
  </si>
  <si>
    <t>MENGGUNAKAN PERHUBUNGAN RUANG DAN MASA</t>
  </si>
  <si>
    <t>Menyatakan satu parameter yang berubah mengikut masa berdasarkan satu situasi</t>
  </si>
  <si>
    <t>Memerihalkan satu parameter yang berubah mengikut masa berdasarkan satu situasi</t>
  </si>
  <si>
    <t>Menyusun kejadian suatu fenomena atau peristiwa mengikut kronologi berdasarkan masa</t>
  </si>
  <si>
    <t>Menaakul perubahan parameter yang berlaku bagi satu fenomena atau peristiwa mengikut kronologi berdasarkan masa</t>
  </si>
  <si>
    <t>Menyusun kejadian suatu fenomena atau peristiwa yang berubah mengikut masa mengikut kronologi dalam bentuk penyusun grafik yang sesuai</t>
  </si>
  <si>
    <t>MENTAFSIR DATA</t>
  </si>
  <si>
    <t>Membuat satu penerangan berdasarkan data</t>
  </si>
  <si>
    <t>Memerihalkan lebih dari satu penerangan berdasarkan data</t>
  </si>
  <si>
    <t>Memilih idea yang releven tentang objek, peristiwa atau pola yang terdapat pada data untuk membuat  satu penerangan</t>
  </si>
  <si>
    <t>Memberi penerangan secara rasional dengan membuat intrapolasi tentang objek, peristiwa atau pola daripada data yang dikumpulkan</t>
  </si>
  <si>
    <t xml:space="preserve">Memberi penerangan secara rasional dengan membuat intrapolasi atau ekstrapolasi daripada data yang dikumpulkan </t>
  </si>
  <si>
    <t>MENDEFINISI SECARA OPERASI</t>
  </si>
  <si>
    <t>Menyatakan apa yang dilakukan dan diperhatikan bagi satu situasi</t>
  </si>
  <si>
    <t>Memerihalkan apa yang dilakukan dan diperhatikan bagi satu situasi</t>
  </si>
  <si>
    <t>Memilih satu tafsiran yang paling sesuai tentang suatu konsep dengan menyatakan apa yang dilakukan dan diperhatikan bagi satu situasi</t>
  </si>
  <si>
    <t>Memerihalkan satu tafsiran yang paling sesuai tentang suatu konsep dengan menyatakan apa yang dilakukan dan diperhatikan bagi satu situasi</t>
  </si>
  <si>
    <t>MENGAWAL PEMBOLEH UBAH</t>
  </si>
  <si>
    <t>Mengenal pasti perkara yang mempengaruhi suatu penyiasatan</t>
  </si>
  <si>
    <t xml:space="preserve">Memerihalkan pemboleh ubah yang mempengaruhi suatu penyiasatan </t>
  </si>
  <si>
    <t>Menentukan pemboleh ubah yang dimanipulasi dalam suatu penyiasatan</t>
  </si>
  <si>
    <t>Menentukan pemboleh ubah bergerak balas dan dimalarkan setelah pemboleh ubah dimanipulasi di tentukan dalam suatu penyiasatan</t>
  </si>
  <si>
    <t>Menukarkan pemboleh ubah yang dimalarkan kepada pemboleh ubah dimanipulasi dan menyatakan pemboleh ubah bergerak balas yang baru</t>
  </si>
  <si>
    <t>MEMBUAT HIPOTESIS</t>
  </si>
  <si>
    <t>Menyatakan pemboleh ubah yang terlibat dalam suatu penyiasatan</t>
  </si>
  <si>
    <t>Memerihalkan pemboleh ubah yang terlibat dalam suatu penyiasatan</t>
  </si>
  <si>
    <t>Memerihalkan hubungan antara pemboleh ubah dalam suatu penyiasatan</t>
  </si>
  <si>
    <t>Membuat suatu pernyataan umum yang boleh diuji tentang hubungan antara pemboleh ubah dalam suatu penyiasatan</t>
  </si>
  <si>
    <t>Membuat satu perhubungan antara pemboleh ubah dimanipulasi dan pemboleh ubah bergerak balas bagi membuat hipotesis  untuk diuji</t>
  </si>
  <si>
    <t>Merangka satu penyiasatan untuk diuji berdasarkan hipotesis yang dibina</t>
  </si>
  <si>
    <t>MENGEKSPERIMEN</t>
  </si>
  <si>
    <t>Menyatakan persoalan berdasarkan masalah yang dikenal pasti</t>
  </si>
  <si>
    <t>Membuat pernyataan hipotesis berdasarkan masalah yang dikenal pasti</t>
  </si>
  <si>
    <t>Menentukan kaedah dan alat radas yang sesuai seperti yang dirancang</t>
  </si>
  <si>
    <t>Menjalankan eksperimen untuk menguji suatu hipotesis</t>
  </si>
  <si>
    <t>Menjalankan eksperimen, mengumpul data, mentafsir data serta membuat rumusan untuk membuktikan hipotesis dan membuat laporan.</t>
  </si>
  <si>
    <t>Mencetuskan persoalan baru dan merancang satu eksperimen untuk menguji hipotesis baru daripada persoalan yang dicetuskan</t>
  </si>
  <si>
    <t>PENGETAHUAN</t>
  </si>
  <si>
    <t>Mengetahui pengetahuan dan kemahiran asas sains</t>
  </si>
  <si>
    <t>Memahami pengetahuan dan kemahiran sains serta dapat menjelaskan kefahaman tersebut dengan apa-apa cara.</t>
  </si>
  <si>
    <t xml:space="preserve">Mengaplikasikan pengetahuan dan kemahiran sains untuk melaksanakan tugasan pada suatu situasi </t>
  </si>
  <si>
    <t>Menganalisis pengetahuan dan kemahiran sains untuk diaplikasikan dalam melaksanakan tugasan pada suatu situasi dengan cara yang bersistematik</t>
  </si>
  <si>
    <t>Menganalisis dan mensintesis pengetahuan dan kemahiran sains untuk diaplikasikan dalam melaksanakan satu tugasan atau situasi baru secara tekal, bersistematik dan bersikap positif</t>
  </si>
  <si>
    <t>Menganalisis dan mensintesis pengetahuan dan kemahiran sains untuk diaplikasikan dalam rekacipta, menilai atau menkonsepsikan sesuatu yang baru dengan kreatif dan inovatif dalam melaksanakan sesuatu tugasan.</t>
  </si>
  <si>
    <t>Minat</t>
  </si>
  <si>
    <t>Minat dan bersifat ingin tahu</t>
  </si>
  <si>
    <t>Menggunakan semua deria yang terlibat untuk membuat pemerhatian secara kualitatif bagi menerangkan fenomena atau perubahan yang berlaku • Menggunakan alat yang sesuai jika perlu untuk membantu pemerhatian</t>
  </si>
  <si>
    <t>Menggunakan semua deria yang terlibat untuk membuat pemerhatian secara kualitatif dan kuantitatif bagi menerangkan fenomena atau perubahan yang berlaku • Menggunakan alat yang sesuai jika perlu untuk membantu pemerhatian</t>
  </si>
  <si>
    <t>Nama Guru Sains</t>
  </si>
  <si>
    <t>Nama Murid :</t>
  </si>
  <si>
    <t>Menyenaraikan peralatan, bahan sains dan spesimen yang diperlukan bagi suatu aktiviti</t>
  </si>
  <si>
    <t>SIKAP SAINTIFIK DAN NILAI MURNI</t>
  </si>
  <si>
    <t>L</t>
  </si>
  <si>
    <t xml:space="preserve">
(STANDARD KANDUNGAN)
PENGETAHUAN
</t>
  </si>
  <si>
    <t>Minat, bersifat ingin tahu, jujur dan tepat dalam merekod data</t>
  </si>
  <si>
    <t>Minat, bersifat ingin tahu, jujur dan tepat dalam merekod data, berani mencuba dan bersistematik</t>
  </si>
  <si>
    <t xml:space="preserve">Minat, bersifat ingin tahu, jujur dan tepat dalam merekod data, berani mencuba, bersistematik, bekerjasama, rajin dan tabah dalam menjalankan tugasan. </t>
  </si>
  <si>
    <t>Minat, bersifat ingin tahu, jujur dan tepat dalam merekod data, berani mencuba, bersistematik,bekerjasama, rajin dan tabah dalam menjalankan tugas, bertanggung jawab ke atas diri, rakan, alam sekitar dan berhemah tinggi.</t>
  </si>
  <si>
    <t>PERATURAN BILIK SAINS</t>
  </si>
  <si>
    <t>Menyatakan salah satu peraturan bilik sains.</t>
  </si>
  <si>
    <t>Menyatakan lebih daripada satu peraturan bilik sains.</t>
  </si>
  <si>
    <t>Mengaplikasi salah satu peraturan bilik sains.</t>
  </si>
  <si>
    <t>Mengaplikasi lebih daripada satu peraturan bilik sains.</t>
  </si>
  <si>
    <t>Memberi sebab peraturan bilik sains perlu dipatuhi.</t>
  </si>
  <si>
    <t>KEMAHIRAN MANIPULATIF</t>
  </si>
  <si>
    <t>KELAS :</t>
  </si>
  <si>
    <t>TARIKH PELAPORAN :</t>
  </si>
  <si>
    <t>BILANGAN MURID :</t>
  </si>
  <si>
    <t>…………………………………………………………………………….</t>
  </si>
  <si>
    <t>GURU SAINS</t>
  </si>
  <si>
    <t>………………………………………………………………………………….</t>
  </si>
  <si>
    <t>P</t>
  </si>
  <si>
    <t>Berikut adalah pernyataan bagi pencapaian murid:</t>
  </si>
  <si>
    <t>TAHAP PENGUASAAN</t>
  </si>
  <si>
    <t>STANDARD KANDUNGAN</t>
  </si>
  <si>
    <t>………………………………………………</t>
  </si>
  <si>
    <t>………………………………………….</t>
  </si>
  <si>
    <t xml:space="preserve">                 GURU BESAR</t>
  </si>
  <si>
    <t>KPS</t>
  </si>
  <si>
    <t>TP</t>
  </si>
  <si>
    <t>GRAF TAHAP PENGUASAAN KEMAHIRAN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</si>
  <si>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</si>
  <si>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</si>
  <si>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</si>
  <si>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</si>
  <si>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</si>
  <si>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</si>
  <si>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</si>
  <si>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</si>
  <si>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</si>
  <si>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</si>
  <si>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</si>
  <si>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</si>
  <si>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Memerihalkan ciri objek dengan menyatakan persamaan dan perbezaan</t>
  </si>
  <si>
    <t>Mempersembahkan dan menghuraikan kronologi perubahan yang berlaku bagi suatu fenomena atau peristiwa yang berubah mengikut masa</t>
  </si>
  <si>
    <t>Membuat satu hubung kait antara parameter pada data berdasarkan hubungan antara parameter atau konsep sains</t>
  </si>
  <si>
    <t>Membuat satu tafsiran tentang apa yang dilakukan dan diperhatikan bagi satu situasi mengikut aspek yang ditentukan</t>
  </si>
  <si>
    <t>Membuat lebih dari satu tafsiran tentang apa yang dilakukan dan diperhatikan bagi satu situasi mengikut aspek yang ditentukan</t>
  </si>
  <si>
    <t>Menerangkan hubungan pemboleh ubah dimanipulasi  dengan pemboleh ubah bergerak balas dalam suatu penyiasatan</t>
  </si>
  <si>
    <t>Mengendalikan penggunaan peralatan, bahan sains dan spesimen yang diperlukan bagi suatu aktiviti dengan kaedah yang betul</t>
  </si>
  <si>
    <t>Mengguna, mengendali, melakar, membersih dan menyimpan penggunaan peralatan, bahan sains dan spesimen yang digunakan dalam suatu aktiviti dengan kaedah yang betul</t>
  </si>
  <si>
    <t>Mengguna, mengendali, melakar, membersih dan menyimpan penggunaan peralatan, bahan sains dan spesimen yang digunakan dalam suatu aktiviti dengan kaedah yang betul, bersistematik dan berhemah</t>
  </si>
  <si>
    <t>Mengguna, mengendali, melakar, membersih dan menyimpan penggunaan peralatan, bahan sains dan spesimen yang digunakan dalam suatu aktiviti dengan kaedah yang betul, bersistematik, berhemah dan menjadi contoh kepada rakan lain</t>
  </si>
  <si>
    <t>Menjadi contoh kepada rakan dalam mematuhi peraturan bilik sains</t>
  </si>
  <si>
    <t>DATA PERNYATAAN TAHAP PENGUASAAN</t>
  </si>
  <si>
    <t>Memerihalkan penggunaan peralatan, bahan sains dan spesimen yang diperlukan bagi suatu aktiviti dengan kaedah yang betul</t>
  </si>
  <si>
    <t xml:space="preserve">Menggunakan semua deria yang terlibat untuk membuat pemerhatian secara kualitatif dan kuantitatif bagi menerangkan fenomena atau perubahan yang berlaku secara sistematik  • Menggunakan alat yang sesuai jika perlu untuk membantu pemerhatian </t>
  </si>
  <si>
    <t xml:space="preserve">NILAI </t>
  </si>
  <si>
    <t>PENTAKSIRAN MATA PELAJARAN SAINS TAHUN 5</t>
  </si>
  <si>
    <t>4.2, 4.3</t>
  </si>
  <si>
    <t>TENAGA</t>
  </si>
  <si>
    <t>SIFAT CAHAYA</t>
  </si>
  <si>
    <t>6.2, 6.3</t>
  </si>
  <si>
    <t>3.1, 3.2</t>
  </si>
  <si>
    <t>ELEKTRIK</t>
  </si>
  <si>
    <t>7.1, 7.2, 7.3</t>
  </si>
  <si>
    <t>HABA</t>
  </si>
  <si>
    <t>JIRIM</t>
  </si>
  <si>
    <t>9.2, 9.3, 9.4</t>
  </si>
  <si>
    <t>ASID DAN ALKALI</t>
  </si>
  <si>
    <t>BUMI, BULAN DAN MATAHARI</t>
  </si>
  <si>
    <t>12.1, 12.2</t>
  </si>
  <si>
    <t>Menyatakan ciri dan tingkah laku khas haiwan melindungi diri daripada musuh dan cuaca melampau.</t>
  </si>
  <si>
    <t>Memerihalkan ciri dan tingkah laku khas haiwan dapat melindungi diri daripada musuh dan cuaca melampau.</t>
  </si>
  <si>
    <t>Menjelas dengan contoh ciri dan tingkah laku khas haiwan untuk melindungi diri daripada musuh dan cuaca melampau.</t>
  </si>
  <si>
    <t xml:space="preserve">Membina pengurusan grafik tentang ciri, tingkah laku khas, cara melindungi diri daripada musuh dan cuaca melampau. </t>
  </si>
  <si>
    <t>Mereka bentuk model haiwan imaginasi dengan mengaplikasikan pengetahuan tentang ciri dan tingkah laku khas haiwan serta membuat penaakulan tentang ciri tersebut.</t>
  </si>
  <si>
    <t>3.3 KEMANDIRIAN SPESIES HAIWAN</t>
  </si>
  <si>
    <t>Menyatakan cara haiwan membiak.</t>
  </si>
  <si>
    <t>Memerihalkan cara haiwan memastikan kemandirian spesies.</t>
  </si>
  <si>
    <t>Menerangkan maksud kemandirian spesies.</t>
  </si>
  <si>
    <t>Menaakul tentang cara haiwan untuk memastikan kemandirian spesies</t>
  </si>
  <si>
    <t>Menjana idea tentang kepentingan kemandirian spesies haiwan terhadap hidupan lain.</t>
  </si>
  <si>
    <t>3.4 HUBUNGAN MAKANAN ANTARA HIDUPAN</t>
  </si>
  <si>
    <t>Merumus tentang hubungan makanan antara hidupan dengan  proses fotosintesis dari segi perpindahan tenaga.</t>
  </si>
  <si>
    <t>Mengitlak bahawa Matahari merupakan sumber utama tenaga dalam suatu rantai makanan.</t>
  </si>
  <si>
    <t>Membina rantai makanan dan siratan makanan dengan mengenal pasti pengeluar dan pengguna.</t>
  </si>
  <si>
    <t>Menyatakan maksud rantai makanan dan siratan makanan.</t>
  </si>
  <si>
    <t>Memberi contoh rantai makanan.</t>
  </si>
  <si>
    <t>4.1 CIRI KHAS TUMBUHAN UNTUK MELINDUNGI DIRI</t>
  </si>
  <si>
    <t>Menyatakan ciri khas tumbuhan untuk melindungi diri dan menyesuaikan diri dari iklim dan perubahan musim.</t>
  </si>
  <si>
    <t>Memerihalkan cara ciri khas tumbuhan melindungi diri dan menyesuaikan diri dari iklim dan perubahan musim</t>
  </si>
  <si>
    <t xml:space="preserve">Menjelaskan dengan contoh ciri khas tumbuhan untuk melindungi diri dan menyesuaikan diri dari iklim dan perubahan musim </t>
  </si>
  <si>
    <t xml:space="preserve">Membina pengurusan grafik tentang ciri khas tumbuhan  untuk melindungi diri  dan menyesuaikan diri dari iklim  dan perubahan musim. </t>
  </si>
  <si>
    <t>Menjana idea tentang kepentingan ciri khas tumbuhan  terhadap  hidupan  lain.</t>
  </si>
  <si>
    <t>Menyatakan cara tumbuhan memencarkan biji benih atau buah.</t>
  </si>
  <si>
    <t>Memberi contoh biji benih atau buah berdasarkan cara pencaran.</t>
  </si>
  <si>
    <t>Menjelaskan melalui contoh cara pencaran dengan ciri-ciri biji benih atau buah.</t>
  </si>
  <si>
    <t>Menaakul kepentingan pencaran terhadap kemandirian spesies tumbuhan.</t>
  </si>
  <si>
    <t xml:space="preserve">Menjana idea tentang kepentingan kemandirian spesies tumbuhan terhadap hidupan lain. </t>
  </si>
  <si>
    <t>5.1 SUMBER DAN BENTUK TENAGA</t>
  </si>
  <si>
    <t>Menyatakan sumber tenaga.</t>
  </si>
  <si>
    <t>Memerihalkan sumber tenaga dan bentuk tenaga yang dihasilkan.</t>
  </si>
  <si>
    <t>Menjelaskan dengan contoh perubahan bentuk tenaga.</t>
  </si>
  <si>
    <t>Mengitlak bahawa tenaga boleh berubah dari satu bentuk ke bentuk lain</t>
  </si>
  <si>
    <t>Menaakul  kepentingan perubahan bentuk tenaga yang berlaku dalam kehidupan seharian.</t>
  </si>
  <si>
    <t>Mereka bentuk model  secara kreatif dan inovatif dengan memerihalkan perubahan  bentuk tenaga yang terlibat.</t>
  </si>
  <si>
    <t>5.2 TENAGA BOLEH DIBAHARUI DAN TIDAK BOLEH DIBAHARUI</t>
  </si>
  <si>
    <t>Menyatakan maksud tenaga yang boleh dibaharui dan tenaga yang tidak boleh dibaharui.</t>
  </si>
  <si>
    <t>Memberi contoh sumber tenaga boleh  dibaharui dan tenaga yang tidak boleh dibaharui .</t>
  </si>
  <si>
    <t>Membina pengurusan grafik sumber tenaga  kepada tenaga dibaharui dan tenaga yang tidak boleh dibaharui.</t>
  </si>
  <si>
    <t>Menaakul kepentingan penggunaan sumber tenaga secara berhemah.</t>
  </si>
  <si>
    <t>Menjana idea tentang penggunaan sumber tenaga yg tidak dibaharui kepada tenaga dibaharui dalam kehidupan harian.</t>
  </si>
  <si>
    <t>6.1 CAHAYA BERGERAK LURUS</t>
  </si>
  <si>
    <t>Menyatakan cahaya bergerak lurus.</t>
  </si>
  <si>
    <t>Memberi contoh aktiviti  menunjukkan cahaya bergerak lurus.</t>
  </si>
  <si>
    <t>Membuat inferens tentang pembentukan bayang-bayang.</t>
  </si>
  <si>
    <t>Meramalkan faktor yang mempengaruhi saiz dan bentuk bayang-bayang.</t>
  </si>
  <si>
    <t>Menguji faktor yang mempengaruhi saiz dan bentuk bayang-bayang.</t>
  </si>
  <si>
    <t xml:space="preserve">Membuat kesimpulan tentang faktor yang mempengaruhi saiz dan bentuk bayang-bayang. </t>
  </si>
  <si>
    <t>Menyatakan cahaya boleh dibiaskan dan dipantulkan.</t>
  </si>
  <si>
    <t>Memberi contoh fenomena menunjukkan cahaya boleh dibiaskan dan contoh alat yang menggunakan sifat cahaya boleh dipantulkan</t>
  </si>
  <si>
    <t>Melakar gambar rajah sinar yang menunjukkan sifat cahaya dipantul daripada permukaan cermin.</t>
  </si>
  <si>
    <t>Menjelaskan melalui contoh alat yang menggunakan sifat cahaya dipantulkan dengan melakar gambar rajah sinar.</t>
  </si>
  <si>
    <t>Mereka cipta alat atau model yang menggunakan sifat  cahaya.</t>
  </si>
  <si>
    <t>3.1 CIRI DAN TINGKAH LAKU KHAS HAIWAN UNTUK MELINDUNGI DIRI</t>
  </si>
  <si>
    <t>3.2  MEREKA CIPTA MODEL HAIWAN</t>
  </si>
  <si>
    <t>4.3 KEPENTINGAN KEMANDIRIAN SPESIES TUMBUHAN</t>
  </si>
  <si>
    <t xml:space="preserve">4.2 KEMANDIRIAN SPESIES TUMBUHAN  </t>
  </si>
  <si>
    <t>6.3 CAHAYA BOLEH DIBIASKAN</t>
  </si>
  <si>
    <t xml:space="preserve">6.2 CAHAYA BOLEH DIPANTULKAN   </t>
  </si>
  <si>
    <t xml:space="preserve">7.1 SUMBER TENAGA ELEKTRIK  </t>
  </si>
  <si>
    <t>7.3 LANGKAH-LANGKAH KESELAMATAN PENGENDALIAN PERALATAN ELEKTRIK</t>
  </si>
  <si>
    <t xml:space="preserve">7.2 LITAR ELEKTRIK LENGKAP  </t>
  </si>
  <si>
    <t>Menyatakan langkah keselamatan semasa mengendalikan peralatan elektrik.</t>
  </si>
  <si>
    <t>Memberi  contoh sumber yang menghasilkan tenaga elektrik.</t>
  </si>
  <si>
    <t>Membina  litar elektrik lengkap dan melakar gambar rajah menggunakan simbol.</t>
  </si>
  <si>
    <t xml:space="preserve">Membuat kesimpulan tentang nyalaan mentol dalam litar bersiri dan selari secara mengeksperimen. </t>
  </si>
  <si>
    <t>Menjana idea tentang kelebihan dan kekurangan litar bersiri dan litar selari.</t>
  </si>
  <si>
    <t>8.1 SUHU DAN HABA</t>
  </si>
  <si>
    <t>Menyatakan maksud suhu dan unit piawai.</t>
  </si>
  <si>
    <t>Menyukat suhu dengan menggunakan alat dan teknik yang betul.</t>
  </si>
  <si>
    <t>Mengitlak bahawa perubahan suhu bahan disebabkan oleh penerimaan dan kehilangan haba.</t>
  </si>
  <si>
    <t>Menjelaskan melalui contoh tentang pengembangan dan pengecutan bahan dari segi penerimaan dan kehilangan haba.</t>
  </si>
  <si>
    <t>Berkomunikasi tentang aplikasi prinsip pengembangan dan pengecutan bahan pada alat dengan memberi kebaikan dan keburukan.</t>
  </si>
  <si>
    <t>Menjana idea tentang alat yang mengaplikasi prinsip pengembangan dan pengecutan bahan dengan menerangkan cara ia berfungsi.</t>
  </si>
  <si>
    <t>9.1 KEADAAN JIRIM</t>
  </si>
  <si>
    <t>Memberi contoh pepejal, cecair dan gas.</t>
  </si>
  <si>
    <t>Memerihalkan sifat pepejal, cecair dan gas.</t>
  </si>
  <si>
    <t>Mengelaskan contoh bahan/objek berdasarkan  keadaan jirim.</t>
  </si>
  <si>
    <t>Mengitlak bahawa air boleh wujud dalam tiga keadaan jirim.</t>
  </si>
  <si>
    <t xml:space="preserve">Berkomunikasi untuk menjelaskan susunan zarah bagi air dalam tiga keadaan jirim. </t>
  </si>
  <si>
    <t>9.2 PERUBAHAN KEADAAN JIRIM</t>
  </si>
  <si>
    <t>9.3 KITARAN AIR SEMULAJADI</t>
  </si>
  <si>
    <t>9.4 KEPENTINGAN SUMBER AIR</t>
  </si>
  <si>
    <t>Menyenaraikan proses perubahan keadaan air</t>
  </si>
  <si>
    <t>Memerihalkan proses perubahan keadaan air  dari segi menerima atau kehilangan haba.</t>
  </si>
  <si>
    <t>Menghubungkait antara perubahan keadaan air dengan pembentukan awan dan hujan.</t>
  </si>
  <si>
    <t>Menaakul  kepentingan kitaran air semulajadi bagi mengekalkan sumber air.</t>
  </si>
  <si>
    <t>Menjana idea faktor-faktor yang menyebabkan sumber air tercemar dan cara mengekalkan  kebersihan sumber air.</t>
  </si>
  <si>
    <t>Berkomunikasi tentang faktor yang mengganggu kitaran air semulajadi dan kesannya terhadap hidupan.</t>
  </si>
  <si>
    <t>10.1 SIFAT KIMIA BAHAN</t>
  </si>
  <si>
    <t>Memberi contoh bahan yang berasid,berakali dan neutral.</t>
  </si>
  <si>
    <t>Mengelas bahan berdasarkan sifat kimianya.</t>
  </si>
  <si>
    <t>Mendefinisi secara operasi bahan yang berasid, berakali dan neutral dengan kertas litmus.</t>
  </si>
  <si>
    <t>Mengitlak sifat bahan berasid, beralkali dan neutral dari aspek perubahan warna kertas litmus, rasa dan sentuhan.</t>
  </si>
  <si>
    <t>Berkomunikasi kepentingan sifat bahan berasid, beralkali dan neutral dalam kehidupan harian.</t>
  </si>
  <si>
    <t>11.1 PERGERAKAN BUMI</t>
  </si>
  <si>
    <t>Menyatakan Bumi berputar dan beredar.</t>
  </si>
  <si>
    <t>Memerihalkan Bumi berputar pada paksinya dan pada masa yang sama beredar mengikut orbitnya mengelilingi Matahari.</t>
  </si>
  <si>
    <t>Menjelaskan putaran dan peredaran Bumi dari aspek arah dan tempoh.</t>
  </si>
  <si>
    <t>Menjelaskan melalui contoh tentang kesan putaran Bumi.</t>
  </si>
  <si>
    <t>Mendefinasi secara operasi kejadian siang dan malam.</t>
  </si>
  <si>
    <t>Menjana idea tentang kesan lain yang disebabkan oleh putaran dan peredaran Bumi serta melibatkan Bulan dan Matahari.</t>
  </si>
  <si>
    <t>11.2 FASA-FASA BULAN</t>
  </si>
  <si>
    <t>Menyatakan Bulan tidak mengeluarkan cahaya.</t>
  </si>
  <si>
    <t>Menerangkan Bulan bercahaya akibat daripada pantulan cahaya Matahari ke Bumi.</t>
  </si>
  <si>
    <t>Menerangkan cara pergerakan Bulan dan Bumi.</t>
  </si>
  <si>
    <t>Menggunakan perhubungan ruang dan masa untuk menggambarkan fasa-fasa Bulan.</t>
  </si>
  <si>
    <t>Berkomunikasi bagi menyatakan bahagian permukaan Bulan yang sama sentiasa menghadap Bumi dan memerihalkan gambaran tersebut.</t>
  </si>
  <si>
    <t>12.1 KESTABILAN DAN KEKUATAN SESUATU OBJEK DAN BINAAN</t>
  </si>
  <si>
    <t>12.2 PEMBUDAYAAN KEHIDUPAN LESTARI</t>
  </si>
  <si>
    <t>Menyatakan contoh struktur binaan yang kuat dan stabil.</t>
  </si>
  <si>
    <t>Menentukan faktor yang mempengaruhi kestabilan dan kekuatan binaan.</t>
  </si>
  <si>
    <t>Menjana idea kepentingan binaan yang kuat dan stabil bagi kehidupan lestari.</t>
  </si>
  <si>
    <t>Mencipta model binaan yang kuat dan stabil.</t>
  </si>
  <si>
    <t>Menaakul kekuatan dan kestabilan model yang telah dibina/dicipta.</t>
  </si>
  <si>
    <t>Menambahbaik model binaan yang dicipta berdasarkan dapatan pengujian yang telah dijalankan</t>
  </si>
  <si>
    <t>CIRI DAN TINGKAH LAKU KHAS HAIWAN UNTUK MELINDUNGI DIRI</t>
  </si>
  <si>
    <t>MEREKA CIPTA MODEL HAIWAN</t>
  </si>
  <si>
    <t>KEMANDIRIAN SPESIES HAIWAN</t>
  </si>
  <si>
    <t>HUBUNGAN MAKANAN ANTARA HIDUPAN</t>
  </si>
  <si>
    <t>CIRI DAN TINGKAH LAKU KHAS TUMBUHAN UNTUK MELINDUNGI DIRI</t>
  </si>
  <si>
    <t>KEMANDIRIAN SPESIES TUMBUHAN</t>
  </si>
  <si>
    <t xml:space="preserve">KEPENTINGAN KEMANDIRIAN SPESIES TUMBUHAN </t>
  </si>
  <si>
    <t>SUMBER DAN BENTUK TENAGA</t>
  </si>
  <si>
    <t>TENAGA BOLEH DIBAHARUI DAN TIDAK BOLEH DIBAHARUI</t>
  </si>
  <si>
    <t>CAHAYA BERGERAK LURUS</t>
  </si>
  <si>
    <t>CAHAYA BOLEH DIPANTULKAN</t>
  </si>
  <si>
    <t>CAHAYA BOLEH DIBIASKAN</t>
  </si>
  <si>
    <t>SUMBER TENAGA ELEKTRIK</t>
  </si>
  <si>
    <t>LITAR ELEKTRIK LENGKAP</t>
  </si>
  <si>
    <t>LANGKAH-LANGKAH KESELAMATAN PENGENDALIAN PERALATAN ELEKTRIK</t>
  </si>
  <si>
    <t>SUHU DAN HABA</t>
  </si>
  <si>
    <t>KEADAAN JIRIM</t>
  </si>
  <si>
    <t>PERUBAHAN KEADAAN JIRIM</t>
  </si>
  <si>
    <t>KITARAN AIR SEMULAJADI</t>
  </si>
  <si>
    <t>KEPENTINGAN SUMBER AIR</t>
  </si>
  <si>
    <t>SIFAT KIMIA BAHAN</t>
  </si>
  <si>
    <t>PERGERAKAN BUMI</t>
  </si>
  <si>
    <t>FASA-FASA BULAN</t>
  </si>
  <si>
    <t>KESTABILAN DAN KEKUATAN SESUATU OBJEK DAN BINAAN</t>
  </si>
  <si>
    <t>PEMBUDAYAAN KEHIDUPAN LESTARI</t>
  </si>
  <si>
    <t>GRAF TAHAP PENGUASAAN PENGETAHUAN</t>
  </si>
  <si>
    <t>GRAF TAHAP PENGUASAAN NILAI</t>
  </si>
  <si>
    <t>KEMAHIRAN SAINTIFIK</t>
  </si>
  <si>
    <t xml:space="preserve">
(STANDARD KANDUNGAN)
KEMAHIRAN
</t>
  </si>
  <si>
    <t>Menyokong ramalan tentang cara haiwan lain melindungi diri berdasarkan pengetahuan ciri atau tingkah laku khas haiwan tersebut.</t>
  </si>
  <si>
    <t>Menyokong ramalan tentang cara haiwan  lain memastikan kemandirian spesiesnya berdasarkan pengetahuan ciri atau tingkah laku haiwan tersebut.</t>
  </si>
  <si>
    <t>Menyokong pendapat tentang  kesan  terhadap  hidupan lain jika  berlaku satu perubahan populasi.</t>
  </si>
  <si>
    <t>Menyokong  ramalan tentang  cara tumbuhan lain melindungi diri dan menyesuaikan diri berdasarkan pengetahuan ciri khas tumbuhan tersebut.</t>
  </si>
  <si>
    <t xml:space="preserve">Menyokong ramalan tentang cara pencaran biji benih atau buah bagi tumbuhan lain untuk memastikan kemandirian spesies berdasarkan pengetahuan ciri tumbuhan tersebut. </t>
  </si>
  <si>
    <t>Menaakul penggunaan sifat cahaya bagi alat atau model yang dicipta.</t>
  </si>
  <si>
    <t>Menaakul pemilihan jangkaan yang munasabah dan paling sesuai bagi satu peristiwa atau data</t>
  </si>
  <si>
    <t>Menganalogikan sifat pepejal, cecair dan gas dan kaitannya dengan susunan zarah dengan situasi kehidupan seharian.</t>
  </si>
  <si>
    <t>BAND KESELURUHAN  
SAINS
TAHUN 5</t>
  </si>
  <si>
    <t>Menjana idea tentang kesan sekiranya sumber tenaga yang boleh dibaharui berkurangan.</t>
  </si>
  <si>
    <t>Menaakul penggunaan litar  selari ke arah penjimatan  tenaga elektrik seharian.</t>
  </si>
  <si>
    <t>Menjana idea kebolehan asid dan alkali untuk mengubah sifat sesuatu bahan.</t>
  </si>
  <si>
    <t>Menjana idea tentang fasa-fasa Bulan berkaitandengan peristiwa yang berlaku dalam kehidupan.</t>
  </si>
  <si>
    <t>SJK(C) FOON YEW 1</t>
    <phoneticPr fontId="17" type="noConversion"/>
  </si>
  <si>
    <t>JALAN KEBUN TEH, 80250, JOHOR BAHRU, JOHOR</t>
    <phoneticPr fontId="17" type="noConversion"/>
  </si>
  <si>
    <t>5J</t>
    <phoneticPr fontId="17" type="noConversion"/>
  </si>
  <si>
    <t xml:space="preserve">NG WAN KEONG </t>
    <phoneticPr fontId="17" type="noConversion"/>
  </si>
  <si>
    <t>BAK YEN WAH</t>
  </si>
  <si>
    <t>BEVAN LEE JIN YANG</t>
  </si>
  <si>
    <t>CANDYLIA ERICA ITAU</t>
  </si>
  <si>
    <t>CASSIDY SEE YINN</t>
  </si>
  <si>
    <t>CHEAH WEI KEONG</t>
  </si>
  <si>
    <t>CHONG DAO WEN</t>
  </si>
  <si>
    <t>CHONG JIA QUAN</t>
  </si>
  <si>
    <t>CHONG JIA ZHEN</t>
  </si>
  <si>
    <t>FONG HOW  WEN</t>
  </si>
  <si>
    <t>FUN JING XIAN</t>
  </si>
  <si>
    <t>GOH WAYE IAN</t>
  </si>
  <si>
    <t>HEWETT TAN</t>
  </si>
  <si>
    <t>KELLY LIM XIN YI</t>
  </si>
  <si>
    <t>LEE SOO YEE</t>
  </si>
  <si>
    <t>LIM JUN HOE</t>
  </si>
  <si>
    <t>LIM XIN HONG</t>
  </si>
  <si>
    <t>LING HUI JIA</t>
  </si>
  <si>
    <t>LIVIA OH WEN JING</t>
  </si>
  <si>
    <t>LOH HUI EE</t>
  </si>
  <si>
    <t>MAK YIN ZE</t>
  </si>
  <si>
    <t>MARWIN ANG MING LIANG</t>
  </si>
  <si>
    <t>NG JUN KEONG</t>
  </si>
  <si>
    <t>NG WEI QEE</t>
  </si>
  <si>
    <t>NG XIN RU</t>
  </si>
  <si>
    <t>SIAO MINGXUAN</t>
  </si>
  <si>
    <t>SOFIA CHING ZHI YI</t>
  </si>
  <si>
    <t>SOH SAY JUN</t>
  </si>
  <si>
    <t>TAN CHEE HUAN</t>
  </si>
  <si>
    <t>TAY WEI HAO</t>
  </si>
  <si>
    <t>WONG JIT YEE</t>
  </si>
  <si>
    <t>BK08053</t>
  </si>
  <si>
    <t>BH55598</t>
  </si>
  <si>
    <t>BJ98563</t>
  </si>
  <si>
    <t>BF71587</t>
  </si>
  <si>
    <t>BH35544</t>
  </si>
  <si>
    <t>BH47302</t>
  </si>
  <si>
    <t>BH48132</t>
  </si>
  <si>
    <t>BG06966</t>
  </si>
  <si>
    <t>BH37237</t>
  </si>
  <si>
    <t>BJ98441</t>
  </si>
  <si>
    <t>BJ99671</t>
  </si>
  <si>
    <t>BH38054</t>
  </si>
  <si>
    <t>BJ98005</t>
  </si>
  <si>
    <t>BH44538</t>
  </si>
  <si>
    <t>BH61877</t>
  </si>
  <si>
    <t>BK11204</t>
  </si>
  <si>
    <t>BH61560</t>
  </si>
  <si>
    <t>BH49697</t>
  </si>
  <si>
    <t>BJ87226</t>
  </si>
  <si>
    <t>BK23740</t>
  </si>
  <si>
    <t>BK10572</t>
  </si>
  <si>
    <t>BH47344</t>
  </si>
  <si>
    <t>BJ63098</t>
  </si>
  <si>
    <t>BK14438</t>
  </si>
  <si>
    <t>BK03410</t>
  </si>
  <si>
    <t>BJ97103</t>
  </si>
  <si>
    <t>BH49623</t>
  </si>
  <si>
    <t>BH46090</t>
  </si>
  <si>
    <t>BH46972</t>
  </si>
  <si>
    <t>BH38600</t>
  </si>
  <si>
    <t>EN. TEO BOONG SAI</t>
    <phoneticPr fontId="17" type="noConversion"/>
  </si>
  <si>
    <t>ALEN TANG KAI REN</t>
    <phoneticPr fontId="17" type="noConversion"/>
  </si>
  <si>
    <t>BH38171</t>
  </si>
  <si>
    <t xml:space="preserve">LEE TIAN </t>
    <phoneticPr fontId="17" type="noConversion"/>
  </si>
  <si>
    <t>P</t>
    <phoneticPr fontId="17" type="noConversion"/>
  </si>
  <si>
    <t>BG10384</t>
    <phoneticPr fontId="17" type="noConversion"/>
  </si>
</sst>
</file>

<file path=xl/styles.xml><?xml version="1.0" encoding="utf-8"?>
<styleSheet xmlns="http://schemas.openxmlformats.org/spreadsheetml/2006/main">
  <numFmts count="3">
    <numFmt numFmtId="176" formatCode="0.00;[Red]0.00"/>
    <numFmt numFmtId="177" formatCode="0.0;[Red]0.0"/>
    <numFmt numFmtId="178" formatCode="0.0"/>
  </numFmts>
  <fonts count="20">
    <font>
      <sz val="11"/>
      <color theme="1"/>
      <name val="宋体"/>
      <family val="2"/>
      <scheme val="minor"/>
    </font>
    <font>
      <sz val="12"/>
      <name val="Arial"/>
      <family val="2"/>
    </font>
    <font>
      <sz val="8"/>
      <color indexed="81"/>
      <name val="Tahoma"/>
      <family val="2"/>
    </font>
    <font>
      <b/>
      <sz val="14"/>
      <color indexed="81"/>
      <name val="Arial"/>
      <family val="2"/>
    </font>
    <font>
      <sz val="14"/>
      <color indexed="81"/>
      <name val="Arial"/>
      <family val="2"/>
    </font>
    <font>
      <b/>
      <sz val="12"/>
      <color indexed="81"/>
      <name val="Arial"/>
      <family val="2"/>
    </font>
    <font>
      <sz val="12"/>
      <color indexed="81"/>
      <name val="Arial"/>
      <family val="2"/>
    </font>
    <font>
      <sz val="9"/>
      <color indexed="81"/>
      <name val="Tahoma"/>
      <family val="2"/>
    </font>
    <font>
      <sz val="14"/>
      <color indexed="81"/>
      <name val="Tahoma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8"/>
      <color theme="1"/>
      <name val="Arial"/>
      <family val="2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9">
    <xf numFmtId="0" fontId="0" fillId="0" borderId="0" xfId="0"/>
    <xf numFmtId="0" fontId="9" fillId="0" borderId="0" xfId="0" applyFont="1"/>
    <xf numFmtId="0" fontId="10" fillId="0" borderId="0" xfId="0" applyFont="1"/>
    <xf numFmtId="1" fontId="10" fillId="0" borderId="1" xfId="0" applyNumberFormat="1" applyFont="1" applyBorder="1" applyAlignment="1">
      <alignment horizontal="center" vertical="center"/>
    </xf>
    <xf numFmtId="0" fontId="9" fillId="0" borderId="1" xfId="0" applyFont="1" applyBorder="1"/>
    <xf numFmtId="0" fontId="11" fillId="0" borderId="0" xfId="0" applyFont="1"/>
    <xf numFmtId="0" fontId="9" fillId="0" borderId="0" xfId="0" applyFont="1" applyBorder="1"/>
    <xf numFmtId="0" fontId="11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9" fillId="0" borderId="0" xfId="0" applyFont="1" applyAlignment="1"/>
    <xf numFmtId="0" fontId="12" fillId="0" borderId="0" xfId="0" applyFont="1" applyAlignment="1">
      <alignment horizontal="left"/>
    </xf>
    <xf numFmtId="0" fontId="10" fillId="0" borderId="1" xfId="0" applyFont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1" fontId="10" fillId="0" borderId="1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>
      <alignment horizontal="center" vertical="top" wrapText="1"/>
    </xf>
    <xf numFmtId="0" fontId="13" fillId="0" borderId="0" xfId="0" applyFont="1" applyAlignment="1" applyProtection="1">
      <alignment horizontal="center" vertical="top"/>
      <protection locked="0"/>
    </xf>
    <xf numFmtId="0" fontId="10" fillId="0" borderId="0" xfId="0" applyFont="1" applyAlignment="1" applyProtection="1">
      <alignment horizontal="center" vertical="top" wrapText="1"/>
      <protection locked="0"/>
    </xf>
    <xf numFmtId="0" fontId="14" fillId="0" borderId="0" xfId="0" applyFont="1"/>
    <xf numFmtId="0" fontId="15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15" fillId="0" borderId="0" xfId="0" applyFont="1" applyBorder="1" applyAlignment="1">
      <alignment horizontal="justify" vertical="top" wrapText="1"/>
    </xf>
    <xf numFmtId="0" fontId="14" fillId="0" borderId="0" xfId="0" applyFont="1" applyBorder="1" applyAlignment="1">
      <alignment horizontal="justify" vertical="top" wrapText="1"/>
    </xf>
    <xf numFmtId="0" fontId="9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/>
    <xf numFmtId="0" fontId="16" fillId="0" borderId="0" xfId="0" applyFont="1" applyAlignment="1">
      <alignment vertical="center"/>
    </xf>
    <xf numFmtId="0" fontId="10" fillId="0" borderId="0" xfId="0" applyFont="1" applyBorder="1" applyAlignment="1" applyProtection="1">
      <alignment vertical="center"/>
      <protection locked="0"/>
    </xf>
    <xf numFmtId="0" fontId="9" fillId="0" borderId="1" xfId="0" applyFont="1" applyBorder="1" applyAlignment="1">
      <alignment vertical="center"/>
    </xf>
    <xf numFmtId="0" fontId="10" fillId="0" borderId="0" xfId="0" applyFont="1" applyAlignment="1" applyProtection="1">
      <alignment horizontal="center"/>
      <protection locked="0"/>
    </xf>
    <xf numFmtId="1" fontId="10" fillId="0" borderId="0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10" fillId="0" borderId="0" xfId="0" applyFont="1" applyBorder="1"/>
    <xf numFmtId="0" fontId="9" fillId="0" borderId="0" xfId="0" applyFont="1" applyBorder="1" applyAlignment="1"/>
    <xf numFmtId="0" fontId="9" fillId="0" borderId="0" xfId="0" applyFont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0" fillId="2" borderId="0" xfId="0" applyFill="1"/>
    <xf numFmtId="2" fontId="0" fillId="0" borderId="0" xfId="0" applyNumberFormat="1"/>
    <xf numFmtId="0" fontId="10" fillId="5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left" wrapText="1" indent="1"/>
    </xf>
    <xf numFmtId="0" fontId="14" fillId="0" borderId="0" xfId="0" applyFont="1" applyAlignment="1">
      <alignment horizontal="left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0" xfId="0" applyBorder="1"/>
    <xf numFmtId="0" fontId="10" fillId="0" borderId="0" xfId="0" applyFont="1" applyAlignment="1">
      <alignment horizontal="center"/>
    </xf>
    <xf numFmtId="0" fontId="10" fillId="4" borderId="0" xfId="0" applyFont="1" applyFill="1" applyAlignment="1">
      <alignment horizontal="left"/>
    </xf>
    <xf numFmtId="0" fontId="14" fillId="0" borderId="0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top" wrapText="1"/>
    </xf>
    <xf numFmtId="0" fontId="11" fillId="0" borderId="0" xfId="0" applyFont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vertical="top" wrapText="1"/>
    </xf>
    <xf numFmtId="0" fontId="15" fillId="0" borderId="0" xfId="0" applyFont="1" applyBorder="1"/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horizontal="justify"/>
    </xf>
    <xf numFmtId="0" fontId="15" fillId="0" borderId="0" xfId="0" applyFont="1" applyAlignment="1">
      <alignment vertical="center"/>
    </xf>
    <xf numFmtId="0" fontId="15" fillId="0" borderId="0" xfId="0" applyFont="1" applyAlignment="1"/>
    <xf numFmtId="0" fontId="15" fillId="0" borderId="0" xfId="0" applyFont="1" applyAlignment="1">
      <alignment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justify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6" xfId="0" applyFont="1" applyBorder="1" applyAlignment="1">
      <alignment horizontal="center" vertical="top"/>
    </xf>
    <xf numFmtId="0" fontId="9" fillId="0" borderId="0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Fill="1" applyBorder="1"/>
    <xf numFmtId="0" fontId="9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14" fontId="9" fillId="0" borderId="0" xfId="0" applyNumberFormat="1" applyFont="1" applyAlignment="1">
      <alignment horizontal="left"/>
    </xf>
    <xf numFmtId="14" fontId="10" fillId="4" borderId="0" xfId="0" applyNumberFormat="1" applyFont="1" applyFill="1" applyAlignment="1">
      <alignment horizontal="left"/>
    </xf>
    <xf numFmtId="0" fontId="13" fillId="0" borderId="0" xfId="0" applyFont="1" applyAlignment="1" applyProtection="1">
      <protection locked="0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10" fillId="4" borderId="2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176" fontId="10" fillId="4" borderId="1" xfId="0" applyNumberFormat="1" applyFont="1" applyFill="1" applyBorder="1" applyAlignment="1">
      <alignment horizontal="center" vertical="center" wrapText="1"/>
    </xf>
    <xf numFmtId="177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177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/>
    </xf>
    <xf numFmtId="0" fontId="10" fillId="4" borderId="2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9" borderId="4" xfId="0" applyFont="1" applyFill="1" applyBorder="1" applyAlignment="1">
      <alignment horizontal="center" vertical="center"/>
    </xf>
    <xf numFmtId="0" fontId="10" fillId="9" borderId="5" xfId="0" applyFont="1" applyFill="1" applyBorder="1" applyAlignment="1">
      <alignment horizontal="center" vertical="center"/>
    </xf>
    <xf numFmtId="0" fontId="10" fillId="9" borderId="6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0" fillId="10" borderId="4" xfId="0" applyFont="1" applyFill="1" applyBorder="1" applyAlignment="1">
      <alignment horizontal="center" vertical="center" wrapText="1"/>
    </xf>
    <xf numFmtId="0" fontId="10" fillId="10" borderId="5" xfId="0" applyFont="1" applyFill="1" applyBorder="1" applyAlignment="1">
      <alignment horizontal="center" vertical="center" wrapText="1"/>
    </xf>
    <xf numFmtId="0" fontId="10" fillId="10" borderId="6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4" borderId="0" xfId="0" applyFont="1" applyFill="1" applyAlignment="1">
      <alignment horizontal="left"/>
    </xf>
    <xf numFmtId="0" fontId="13" fillId="0" borderId="0" xfId="0" applyFont="1" applyAlignment="1" applyProtection="1">
      <alignment horizontal="center"/>
      <protection locked="0"/>
    </xf>
    <xf numFmtId="0" fontId="10" fillId="9" borderId="4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top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1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2" fontId="9" fillId="0" borderId="4" xfId="0" applyNumberFormat="1" applyFont="1" applyBorder="1" applyAlignment="1">
      <alignment horizontal="center" vertical="center"/>
    </xf>
    <xf numFmtId="2" fontId="9" fillId="0" borderId="5" xfId="0" applyNumberFormat="1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178" fontId="9" fillId="0" borderId="4" xfId="0" applyNumberFormat="1" applyFont="1" applyBorder="1" applyAlignment="1">
      <alignment horizontal="center" vertical="center"/>
    </xf>
    <xf numFmtId="178" fontId="9" fillId="0" borderId="5" xfId="0" applyNumberFormat="1" applyFont="1" applyBorder="1" applyAlignment="1">
      <alignment horizontal="center" vertical="center"/>
    </xf>
    <xf numFmtId="178" fontId="9" fillId="0" borderId="6" xfId="0" applyNumberFormat="1" applyFont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0" fillId="7" borderId="0" xfId="0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8" borderId="0" xfId="0" applyFill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ms-MY" altLang="en-US"/>
              <a:t>TAHAP PENGUASAAN KEMAHIRAN</a:t>
            </a:r>
          </a:p>
        </c:rich>
      </c:tx>
    </c:title>
    <c:plotArea>
      <c:layout>
        <c:manualLayout>
          <c:layoutTarget val="inner"/>
          <c:xMode val="edge"/>
          <c:yMode val="edge"/>
          <c:x val="6.4655172413793108E-2"/>
          <c:y val="0.1"/>
          <c:w val="0.85919540229885183"/>
          <c:h val="0.48392857142857193"/>
        </c:manualLayout>
      </c:layout>
      <c:barChart>
        <c:barDir val="col"/>
        <c:grouping val="percentStacked"/>
        <c:ser>
          <c:idx val="0"/>
          <c:order val="0"/>
          <c:tx>
            <c:strRef>
              <c:f>'Data Graf'!$I$40</c:f>
              <c:strCache>
                <c:ptCount val="1"/>
                <c:pt idx="0">
                  <c:v>1</c:v>
                </c:pt>
              </c:strCache>
            </c:strRef>
          </c:tx>
          <c:cat>
            <c:strRef>
              <c:f>'Data Graf'!$G$41:$G$54</c:f>
              <c:strCache>
                <c:ptCount val="14"/>
                <c:pt idx="0">
                  <c:v>MEMERHATI</c:v>
                </c:pt>
                <c:pt idx="1">
                  <c:v>MENGELAS</c:v>
                </c:pt>
                <c:pt idx="2">
                  <c:v>MENGUKUR MENGGUNAKAN NOMBOR</c:v>
                </c:pt>
                <c:pt idx="3">
                  <c:v>MEMBUAT INFERENS</c:v>
                </c:pt>
                <c:pt idx="4">
                  <c:v>MERAMAL</c:v>
                </c:pt>
                <c:pt idx="5">
                  <c:v>BERKOMUNIKASI</c:v>
                </c:pt>
                <c:pt idx="6">
                  <c:v>MENGGUNAKAN PERHUBUNGAN RUANG DAN MASA</c:v>
                </c:pt>
                <c:pt idx="7">
                  <c:v>MENTAFSIR DATA</c:v>
                </c:pt>
                <c:pt idx="8">
                  <c:v>MENDEFINISI SECARA OPERASI</c:v>
                </c:pt>
                <c:pt idx="9">
                  <c:v>MENGAWAL PEMBOLEH UBAH</c:v>
                </c:pt>
                <c:pt idx="10">
                  <c:v>MEMBUAT HIPOTESIS</c:v>
                </c:pt>
                <c:pt idx="11">
                  <c:v>MENGEKSPERIMEN</c:v>
                </c:pt>
                <c:pt idx="12">
                  <c:v>KEMAHIRAN MANIPULATIF</c:v>
                </c:pt>
                <c:pt idx="13">
                  <c:v>PERATURAN BILIK SAINS</c:v>
                </c:pt>
              </c:strCache>
            </c:strRef>
          </c:cat>
          <c:val>
            <c:numRef>
              <c:f>'Data Graf'!$I$41:$I$54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1"/>
          <c:order val="1"/>
          <c:tx>
            <c:strRef>
              <c:f>'Data Graf'!$J$40</c:f>
              <c:strCache>
                <c:ptCount val="1"/>
                <c:pt idx="0">
                  <c:v>2</c:v>
                </c:pt>
              </c:strCache>
            </c:strRef>
          </c:tx>
          <c:cat>
            <c:strRef>
              <c:f>'Data Graf'!$G$41:$G$54</c:f>
              <c:strCache>
                <c:ptCount val="14"/>
                <c:pt idx="0">
                  <c:v>MEMERHATI</c:v>
                </c:pt>
                <c:pt idx="1">
                  <c:v>MENGELAS</c:v>
                </c:pt>
                <c:pt idx="2">
                  <c:v>MENGUKUR MENGGUNAKAN NOMBOR</c:v>
                </c:pt>
                <c:pt idx="3">
                  <c:v>MEMBUAT INFERENS</c:v>
                </c:pt>
                <c:pt idx="4">
                  <c:v>MERAMAL</c:v>
                </c:pt>
                <c:pt idx="5">
                  <c:v>BERKOMUNIKASI</c:v>
                </c:pt>
                <c:pt idx="6">
                  <c:v>MENGGUNAKAN PERHUBUNGAN RUANG DAN MASA</c:v>
                </c:pt>
                <c:pt idx="7">
                  <c:v>MENTAFSIR DATA</c:v>
                </c:pt>
                <c:pt idx="8">
                  <c:v>MENDEFINISI SECARA OPERASI</c:v>
                </c:pt>
                <c:pt idx="9">
                  <c:v>MENGAWAL PEMBOLEH UBAH</c:v>
                </c:pt>
                <c:pt idx="10">
                  <c:v>MEMBUAT HIPOTESIS</c:v>
                </c:pt>
                <c:pt idx="11">
                  <c:v>MENGEKSPERIMEN</c:v>
                </c:pt>
                <c:pt idx="12">
                  <c:v>KEMAHIRAN MANIPULATIF</c:v>
                </c:pt>
                <c:pt idx="13">
                  <c:v>PERATURAN BILIK SAINS</c:v>
                </c:pt>
              </c:strCache>
            </c:strRef>
          </c:cat>
          <c:val>
            <c:numRef>
              <c:f>'Data Graf'!$J$41:$J$54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31</c:v>
                </c:pt>
                <c:pt idx="9">
                  <c:v>0</c:v>
                </c:pt>
                <c:pt idx="10">
                  <c:v>1</c:v>
                </c:pt>
                <c:pt idx="11">
                  <c:v>29</c:v>
                </c:pt>
                <c:pt idx="12">
                  <c:v>1</c:v>
                </c:pt>
                <c:pt idx="13">
                  <c:v>0</c:v>
                </c:pt>
              </c:numCache>
            </c:numRef>
          </c:val>
        </c:ser>
        <c:ser>
          <c:idx val="2"/>
          <c:order val="2"/>
          <c:tx>
            <c:strRef>
              <c:f>'Data Graf'!$K$40</c:f>
              <c:strCache>
                <c:ptCount val="1"/>
                <c:pt idx="0">
                  <c:v>3</c:v>
                </c:pt>
              </c:strCache>
            </c:strRef>
          </c:tx>
          <c:cat>
            <c:strRef>
              <c:f>'Data Graf'!$G$41:$G$54</c:f>
              <c:strCache>
                <c:ptCount val="14"/>
                <c:pt idx="0">
                  <c:v>MEMERHATI</c:v>
                </c:pt>
                <c:pt idx="1">
                  <c:v>MENGELAS</c:v>
                </c:pt>
                <c:pt idx="2">
                  <c:v>MENGUKUR MENGGUNAKAN NOMBOR</c:v>
                </c:pt>
                <c:pt idx="3">
                  <c:v>MEMBUAT INFERENS</c:v>
                </c:pt>
                <c:pt idx="4">
                  <c:v>MERAMAL</c:v>
                </c:pt>
                <c:pt idx="5">
                  <c:v>BERKOMUNIKASI</c:v>
                </c:pt>
                <c:pt idx="6">
                  <c:v>MENGGUNAKAN PERHUBUNGAN RUANG DAN MASA</c:v>
                </c:pt>
                <c:pt idx="7">
                  <c:v>MENTAFSIR DATA</c:v>
                </c:pt>
                <c:pt idx="8">
                  <c:v>MENDEFINISI SECARA OPERASI</c:v>
                </c:pt>
                <c:pt idx="9">
                  <c:v>MENGAWAL PEMBOLEH UBAH</c:v>
                </c:pt>
                <c:pt idx="10">
                  <c:v>MEMBUAT HIPOTESIS</c:v>
                </c:pt>
                <c:pt idx="11">
                  <c:v>MENGEKSPERIMEN</c:v>
                </c:pt>
                <c:pt idx="12">
                  <c:v>KEMAHIRAN MANIPULATIF</c:v>
                </c:pt>
                <c:pt idx="13">
                  <c:v>PERATURAN BILIK SAINS</c:v>
                </c:pt>
              </c:strCache>
            </c:strRef>
          </c:cat>
          <c:val>
            <c:numRef>
              <c:f>'Data Graf'!$K$41:$K$54</c:f>
              <c:numCache>
                <c:formatCode>General</c:formatCode>
                <c:ptCount val="1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30</c:v>
                </c:pt>
                <c:pt idx="7">
                  <c:v>30</c:v>
                </c:pt>
                <c:pt idx="8">
                  <c:v>0</c:v>
                </c:pt>
                <c:pt idx="9">
                  <c:v>3</c:v>
                </c:pt>
                <c:pt idx="10">
                  <c:v>2</c:v>
                </c:pt>
                <c:pt idx="11">
                  <c:v>0</c:v>
                </c:pt>
                <c:pt idx="12">
                  <c:v>30</c:v>
                </c:pt>
                <c:pt idx="13">
                  <c:v>1</c:v>
                </c:pt>
              </c:numCache>
            </c:numRef>
          </c:val>
        </c:ser>
        <c:ser>
          <c:idx val="3"/>
          <c:order val="3"/>
          <c:tx>
            <c:strRef>
              <c:f>'Data Graf'!$L$40</c:f>
              <c:strCache>
                <c:ptCount val="1"/>
                <c:pt idx="0">
                  <c:v>4</c:v>
                </c:pt>
              </c:strCache>
            </c:strRef>
          </c:tx>
          <c:cat>
            <c:strRef>
              <c:f>'Data Graf'!$G$41:$G$54</c:f>
              <c:strCache>
                <c:ptCount val="14"/>
                <c:pt idx="0">
                  <c:v>MEMERHATI</c:v>
                </c:pt>
                <c:pt idx="1">
                  <c:v>MENGELAS</c:v>
                </c:pt>
                <c:pt idx="2">
                  <c:v>MENGUKUR MENGGUNAKAN NOMBOR</c:v>
                </c:pt>
                <c:pt idx="3">
                  <c:v>MEMBUAT INFERENS</c:v>
                </c:pt>
                <c:pt idx="4">
                  <c:v>MERAMAL</c:v>
                </c:pt>
                <c:pt idx="5">
                  <c:v>BERKOMUNIKASI</c:v>
                </c:pt>
                <c:pt idx="6">
                  <c:v>MENGGUNAKAN PERHUBUNGAN RUANG DAN MASA</c:v>
                </c:pt>
                <c:pt idx="7">
                  <c:v>MENTAFSIR DATA</c:v>
                </c:pt>
                <c:pt idx="8">
                  <c:v>MENDEFINISI SECARA OPERASI</c:v>
                </c:pt>
                <c:pt idx="9">
                  <c:v>MENGAWAL PEMBOLEH UBAH</c:v>
                </c:pt>
                <c:pt idx="10">
                  <c:v>MEMBUAT HIPOTESIS</c:v>
                </c:pt>
                <c:pt idx="11">
                  <c:v>MENGEKSPERIMEN</c:v>
                </c:pt>
                <c:pt idx="12">
                  <c:v>KEMAHIRAN MANIPULATIF</c:v>
                </c:pt>
                <c:pt idx="13">
                  <c:v>PERATURAN BILIK SAINS</c:v>
                </c:pt>
              </c:strCache>
            </c:strRef>
          </c:cat>
          <c:val>
            <c:numRef>
              <c:f>'Data Graf'!$L$41:$L$54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28</c:v>
                </c:pt>
                <c:pt idx="10">
                  <c:v>28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</c:numCache>
            </c:numRef>
          </c:val>
        </c:ser>
        <c:ser>
          <c:idx val="4"/>
          <c:order val="4"/>
          <c:tx>
            <c:strRef>
              <c:f>'Data Graf'!$M$40</c:f>
              <c:strCache>
                <c:ptCount val="1"/>
                <c:pt idx="0">
                  <c:v>5</c:v>
                </c:pt>
              </c:strCache>
            </c:strRef>
          </c:tx>
          <c:cat>
            <c:strRef>
              <c:f>'Data Graf'!$G$41:$G$54</c:f>
              <c:strCache>
                <c:ptCount val="14"/>
                <c:pt idx="0">
                  <c:v>MEMERHATI</c:v>
                </c:pt>
                <c:pt idx="1">
                  <c:v>MENGELAS</c:v>
                </c:pt>
                <c:pt idx="2">
                  <c:v>MENGUKUR MENGGUNAKAN NOMBOR</c:v>
                </c:pt>
                <c:pt idx="3">
                  <c:v>MEMBUAT INFERENS</c:v>
                </c:pt>
                <c:pt idx="4">
                  <c:v>MERAMAL</c:v>
                </c:pt>
                <c:pt idx="5">
                  <c:v>BERKOMUNIKASI</c:v>
                </c:pt>
                <c:pt idx="6">
                  <c:v>MENGGUNAKAN PERHUBUNGAN RUANG DAN MASA</c:v>
                </c:pt>
                <c:pt idx="7">
                  <c:v>MENTAFSIR DATA</c:v>
                </c:pt>
                <c:pt idx="8">
                  <c:v>MENDEFINISI SECARA OPERASI</c:v>
                </c:pt>
                <c:pt idx="9">
                  <c:v>MENGAWAL PEMBOLEH UBAH</c:v>
                </c:pt>
                <c:pt idx="10">
                  <c:v>MEMBUAT HIPOTESIS</c:v>
                </c:pt>
                <c:pt idx="11">
                  <c:v>MENGEKSPERIMEN</c:v>
                </c:pt>
                <c:pt idx="12">
                  <c:v>KEMAHIRAN MANIPULATIF</c:v>
                </c:pt>
                <c:pt idx="13">
                  <c:v>PERATURAN BILIK SAINS</c:v>
                </c:pt>
              </c:strCache>
            </c:strRef>
          </c:cat>
          <c:val>
            <c:numRef>
              <c:f>'Data Graf'!$M$41:$M$54</c:f>
              <c:numCache>
                <c:formatCode>General</c:formatCode>
                <c:ptCount val="14"/>
                <c:pt idx="0">
                  <c:v>29</c:v>
                </c:pt>
                <c:pt idx="1">
                  <c:v>29</c:v>
                </c:pt>
                <c:pt idx="2">
                  <c:v>29</c:v>
                </c:pt>
                <c:pt idx="3">
                  <c:v>29</c:v>
                </c:pt>
                <c:pt idx="4">
                  <c:v>28</c:v>
                </c:pt>
                <c:pt idx="5">
                  <c:v>29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</c:numCache>
            </c:numRef>
          </c:val>
        </c:ser>
        <c:ser>
          <c:idx val="5"/>
          <c:order val="5"/>
          <c:tx>
            <c:strRef>
              <c:f>'Data Graf'!$N$40</c:f>
              <c:strCache>
                <c:ptCount val="1"/>
                <c:pt idx="0">
                  <c:v>6</c:v>
                </c:pt>
              </c:strCache>
            </c:strRef>
          </c:tx>
          <c:cat>
            <c:strRef>
              <c:f>'Data Graf'!$G$41:$G$54</c:f>
              <c:strCache>
                <c:ptCount val="14"/>
                <c:pt idx="0">
                  <c:v>MEMERHATI</c:v>
                </c:pt>
                <c:pt idx="1">
                  <c:v>MENGELAS</c:v>
                </c:pt>
                <c:pt idx="2">
                  <c:v>MENGUKUR MENGGUNAKAN NOMBOR</c:v>
                </c:pt>
                <c:pt idx="3">
                  <c:v>MEMBUAT INFERENS</c:v>
                </c:pt>
                <c:pt idx="4">
                  <c:v>MERAMAL</c:v>
                </c:pt>
                <c:pt idx="5">
                  <c:v>BERKOMUNIKASI</c:v>
                </c:pt>
                <c:pt idx="6">
                  <c:v>MENGGUNAKAN PERHUBUNGAN RUANG DAN MASA</c:v>
                </c:pt>
                <c:pt idx="7">
                  <c:v>MENTAFSIR DATA</c:v>
                </c:pt>
                <c:pt idx="8">
                  <c:v>MENDEFINISI SECARA OPERASI</c:v>
                </c:pt>
                <c:pt idx="9">
                  <c:v>MENGAWAL PEMBOLEH UBAH</c:v>
                </c:pt>
                <c:pt idx="10">
                  <c:v>MEMBUAT HIPOTESIS</c:v>
                </c:pt>
                <c:pt idx="11">
                  <c:v>MENGEKSPERIMEN</c:v>
                </c:pt>
                <c:pt idx="12">
                  <c:v>KEMAHIRAN MANIPULATIF</c:v>
                </c:pt>
                <c:pt idx="13">
                  <c:v>PERATURAN BILIK SAINS</c:v>
                </c:pt>
              </c:strCache>
            </c:strRef>
          </c:cat>
          <c:val>
            <c:numRef>
              <c:f>'Data Graf'!$N$41:$N$54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28</c:v>
                </c:pt>
              </c:numCache>
            </c:numRef>
          </c:val>
        </c:ser>
        <c:gapWidth val="55"/>
        <c:overlap val="100"/>
        <c:axId val="128624128"/>
        <c:axId val="128625664"/>
      </c:barChart>
      <c:catAx>
        <c:axId val="12862412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28625664"/>
        <c:crosses val="autoZero"/>
        <c:auto val="1"/>
        <c:lblAlgn val="ctr"/>
        <c:lblOffset val="100"/>
      </c:catAx>
      <c:valAx>
        <c:axId val="128625664"/>
        <c:scaling>
          <c:orientation val="minMax"/>
        </c:scaling>
        <c:axPos val="l"/>
        <c:majorGridlines/>
        <c:numFmt formatCode="0%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28624128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zh-CN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ms-MY" altLang="en-US"/>
              <a:t>TAHAP PENGUASAAN NILAI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'Data Graf'!$G$79</c:f>
              <c:strCache>
                <c:ptCount val="1"/>
                <c:pt idx="0">
                  <c:v>NILAI</c:v>
                </c:pt>
              </c:strCache>
            </c:strRef>
          </c:tx>
          <c:cat>
            <c:numRef>
              <c:f>'Data Graf'!$I$78:$N$78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'Data Graf'!$I$79:$N$79</c:f>
              <c:numCache>
                <c:formatCode>General</c:formatCode>
                <c:ptCount val="6"/>
                <c:pt idx="0">
                  <c:v>0</c:v>
                </c:pt>
                <c:pt idx="1">
                  <c:v>3</c:v>
                </c:pt>
                <c:pt idx="2">
                  <c:v>13</c:v>
                </c:pt>
                <c:pt idx="3">
                  <c:v>14</c:v>
                </c:pt>
                <c:pt idx="4">
                  <c:v>2</c:v>
                </c:pt>
                <c:pt idx="5">
                  <c:v>0</c:v>
                </c:pt>
              </c:numCache>
            </c:numRef>
          </c:val>
        </c:ser>
        <c:axId val="135727744"/>
        <c:axId val="135729536"/>
      </c:barChart>
      <c:catAx>
        <c:axId val="13572774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35729536"/>
        <c:crosses val="autoZero"/>
        <c:auto val="1"/>
        <c:lblAlgn val="ctr"/>
        <c:lblOffset val="100"/>
      </c:catAx>
      <c:valAx>
        <c:axId val="135729536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35727744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zh-CN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>
        <c:manualLayout>
          <c:layoutTarget val="inner"/>
          <c:xMode val="edge"/>
          <c:yMode val="edge"/>
          <c:x val="7.2636007400142366E-2"/>
          <c:y val="1.4529808773903263E-2"/>
          <c:w val="0.84234016279218904"/>
          <c:h val="0.81218241469816332"/>
        </c:manualLayout>
      </c:layout>
      <c:barChart>
        <c:barDir val="col"/>
        <c:grouping val="percentStacked"/>
        <c:ser>
          <c:idx val="0"/>
          <c:order val="0"/>
          <c:tx>
            <c:strRef>
              <c:f>'Data Graf'!$I$57</c:f>
              <c:strCache>
                <c:ptCount val="1"/>
                <c:pt idx="0">
                  <c:v>1</c:v>
                </c:pt>
              </c:strCache>
            </c:strRef>
          </c:tx>
          <c:cat>
            <c:strRef>
              <c:f>'Data Graf'!$H$58:$H$74</c:f>
              <c:strCache>
                <c:ptCount val="17"/>
                <c:pt idx="0">
                  <c:v>3.1, 3.2</c:v>
                </c:pt>
                <c:pt idx="1">
                  <c:v>3.3</c:v>
                </c:pt>
                <c:pt idx="2">
                  <c:v>3.4</c:v>
                </c:pt>
                <c:pt idx="3">
                  <c:v>4.1</c:v>
                </c:pt>
                <c:pt idx="4">
                  <c:v>4.2, 4.3</c:v>
                </c:pt>
                <c:pt idx="5">
                  <c:v>5.1</c:v>
                </c:pt>
                <c:pt idx="6">
                  <c:v>5.2</c:v>
                </c:pt>
                <c:pt idx="7">
                  <c:v>6.1</c:v>
                </c:pt>
                <c:pt idx="8">
                  <c:v>6.2, 6.3</c:v>
                </c:pt>
                <c:pt idx="9">
                  <c:v>7.1, 7.2, 7.3</c:v>
                </c:pt>
                <c:pt idx="10">
                  <c:v>8.1</c:v>
                </c:pt>
                <c:pt idx="11">
                  <c:v>9.1</c:v>
                </c:pt>
                <c:pt idx="12">
                  <c:v>9.2, 9.3, 9.4</c:v>
                </c:pt>
                <c:pt idx="13">
                  <c:v>10.1</c:v>
                </c:pt>
                <c:pt idx="14">
                  <c:v>11.1</c:v>
                </c:pt>
                <c:pt idx="15">
                  <c:v>11.2</c:v>
                </c:pt>
                <c:pt idx="16">
                  <c:v>12.1, 12.2</c:v>
                </c:pt>
              </c:strCache>
            </c:strRef>
          </c:cat>
          <c:val>
            <c:numRef>
              <c:f>'Data Graf'!$I$58:$I$74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ser>
          <c:idx val="1"/>
          <c:order val="1"/>
          <c:tx>
            <c:strRef>
              <c:f>'Data Graf'!$J$57</c:f>
              <c:strCache>
                <c:ptCount val="1"/>
                <c:pt idx="0">
                  <c:v>2</c:v>
                </c:pt>
              </c:strCache>
            </c:strRef>
          </c:tx>
          <c:cat>
            <c:strRef>
              <c:f>'Data Graf'!$H$58:$H$74</c:f>
              <c:strCache>
                <c:ptCount val="17"/>
                <c:pt idx="0">
                  <c:v>3.1, 3.2</c:v>
                </c:pt>
                <c:pt idx="1">
                  <c:v>3.3</c:v>
                </c:pt>
                <c:pt idx="2">
                  <c:v>3.4</c:v>
                </c:pt>
                <c:pt idx="3">
                  <c:v>4.1</c:v>
                </c:pt>
                <c:pt idx="4">
                  <c:v>4.2, 4.3</c:v>
                </c:pt>
                <c:pt idx="5">
                  <c:v>5.1</c:v>
                </c:pt>
                <c:pt idx="6">
                  <c:v>5.2</c:v>
                </c:pt>
                <c:pt idx="7">
                  <c:v>6.1</c:v>
                </c:pt>
                <c:pt idx="8">
                  <c:v>6.2, 6.3</c:v>
                </c:pt>
                <c:pt idx="9">
                  <c:v>7.1, 7.2, 7.3</c:v>
                </c:pt>
                <c:pt idx="10">
                  <c:v>8.1</c:v>
                </c:pt>
                <c:pt idx="11">
                  <c:v>9.1</c:v>
                </c:pt>
                <c:pt idx="12">
                  <c:v>9.2, 9.3, 9.4</c:v>
                </c:pt>
                <c:pt idx="13">
                  <c:v>10.1</c:v>
                </c:pt>
                <c:pt idx="14">
                  <c:v>11.1</c:v>
                </c:pt>
                <c:pt idx="15">
                  <c:v>11.2</c:v>
                </c:pt>
                <c:pt idx="16">
                  <c:v>12.1, 12.2</c:v>
                </c:pt>
              </c:strCache>
            </c:strRef>
          </c:cat>
          <c:val>
            <c:numRef>
              <c:f>'Data Graf'!$J$58:$J$74</c:f>
              <c:numCache>
                <c:formatCode>General</c:formatCode>
                <c:ptCount val="17"/>
                <c:pt idx="0">
                  <c:v>1</c:v>
                </c:pt>
                <c:pt idx="1">
                  <c:v>4</c:v>
                </c:pt>
                <c:pt idx="2">
                  <c:v>4</c:v>
                </c:pt>
                <c:pt idx="3">
                  <c:v>1</c:v>
                </c:pt>
                <c:pt idx="4">
                  <c:v>5</c:v>
                </c:pt>
                <c:pt idx="5">
                  <c:v>4</c:v>
                </c:pt>
                <c:pt idx="6">
                  <c:v>0</c:v>
                </c:pt>
                <c:pt idx="7">
                  <c:v>2</c:v>
                </c:pt>
                <c:pt idx="8">
                  <c:v>3</c:v>
                </c:pt>
                <c:pt idx="9">
                  <c:v>6</c:v>
                </c:pt>
                <c:pt idx="10">
                  <c:v>4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</c:numCache>
            </c:numRef>
          </c:val>
        </c:ser>
        <c:ser>
          <c:idx val="2"/>
          <c:order val="2"/>
          <c:tx>
            <c:strRef>
              <c:f>'Data Graf'!$K$57</c:f>
              <c:strCache>
                <c:ptCount val="1"/>
                <c:pt idx="0">
                  <c:v>3</c:v>
                </c:pt>
              </c:strCache>
            </c:strRef>
          </c:tx>
          <c:cat>
            <c:strRef>
              <c:f>'Data Graf'!$H$58:$H$74</c:f>
              <c:strCache>
                <c:ptCount val="17"/>
                <c:pt idx="0">
                  <c:v>3.1, 3.2</c:v>
                </c:pt>
                <c:pt idx="1">
                  <c:v>3.3</c:v>
                </c:pt>
                <c:pt idx="2">
                  <c:v>3.4</c:v>
                </c:pt>
                <c:pt idx="3">
                  <c:v>4.1</c:v>
                </c:pt>
                <c:pt idx="4">
                  <c:v>4.2, 4.3</c:v>
                </c:pt>
                <c:pt idx="5">
                  <c:v>5.1</c:v>
                </c:pt>
                <c:pt idx="6">
                  <c:v>5.2</c:v>
                </c:pt>
                <c:pt idx="7">
                  <c:v>6.1</c:v>
                </c:pt>
                <c:pt idx="8">
                  <c:v>6.2, 6.3</c:v>
                </c:pt>
                <c:pt idx="9">
                  <c:v>7.1, 7.2, 7.3</c:v>
                </c:pt>
                <c:pt idx="10">
                  <c:v>8.1</c:v>
                </c:pt>
                <c:pt idx="11">
                  <c:v>9.1</c:v>
                </c:pt>
                <c:pt idx="12">
                  <c:v>9.2, 9.3, 9.4</c:v>
                </c:pt>
                <c:pt idx="13">
                  <c:v>10.1</c:v>
                </c:pt>
                <c:pt idx="14">
                  <c:v>11.1</c:v>
                </c:pt>
                <c:pt idx="15">
                  <c:v>11.2</c:v>
                </c:pt>
                <c:pt idx="16">
                  <c:v>12.1, 12.2</c:v>
                </c:pt>
              </c:strCache>
            </c:strRef>
          </c:cat>
          <c:val>
            <c:numRef>
              <c:f>'Data Graf'!$K$58:$K$74</c:f>
              <c:numCache>
                <c:formatCode>General</c:formatCode>
                <c:ptCount val="17"/>
                <c:pt idx="0">
                  <c:v>29</c:v>
                </c:pt>
                <c:pt idx="1">
                  <c:v>15</c:v>
                </c:pt>
                <c:pt idx="2">
                  <c:v>19</c:v>
                </c:pt>
                <c:pt idx="3">
                  <c:v>10</c:v>
                </c:pt>
                <c:pt idx="4">
                  <c:v>12</c:v>
                </c:pt>
                <c:pt idx="5">
                  <c:v>12</c:v>
                </c:pt>
                <c:pt idx="6">
                  <c:v>7</c:v>
                </c:pt>
                <c:pt idx="7">
                  <c:v>11</c:v>
                </c:pt>
                <c:pt idx="8">
                  <c:v>14</c:v>
                </c:pt>
                <c:pt idx="9">
                  <c:v>21</c:v>
                </c:pt>
                <c:pt idx="10">
                  <c:v>12</c:v>
                </c:pt>
                <c:pt idx="11">
                  <c:v>0</c:v>
                </c:pt>
                <c:pt idx="12">
                  <c:v>13</c:v>
                </c:pt>
                <c:pt idx="13">
                  <c:v>23</c:v>
                </c:pt>
                <c:pt idx="14">
                  <c:v>16</c:v>
                </c:pt>
                <c:pt idx="15">
                  <c:v>22</c:v>
                </c:pt>
                <c:pt idx="16">
                  <c:v>13</c:v>
                </c:pt>
              </c:numCache>
            </c:numRef>
          </c:val>
        </c:ser>
        <c:ser>
          <c:idx val="3"/>
          <c:order val="3"/>
          <c:tx>
            <c:strRef>
              <c:f>'Data Graf'!$L$57</c:f>
              <c:strCache>
                <c:ptCount val="1"/>
                <c:pt idx="0">
                  <c:v>4</c:v>
                </c:pt>
              </c:strCache>
            </c:strRef>
          </c:tx>
          <c:cat>
            <c:strRef>
              <c:f>'Data Graf'!$H$58:$H$74</c:f>
              <c:strCache>
                <c:ptCount val="17"/>
                <c:pt idx="0">
                  <c:v>3.1, 3.2</c:v>
                </c:pt>
                <c:pt idx="1">
                  <c:v>3.3</c:v>
                </c:pt>
                <c:pt idx="2">
                  <c:v>3.4</c:v>
                </c:pt>
                <c:pt idx="3">
                  <c:v>4.1</c:v>
                </c:pt>
                <c:pt idx="4">
                  <c:v>4.2, 4.3</c:v>
                </c:pt>
                <c:pt idx="5">
                  <c:v>5.1</c:v>
                </c:pt>
                <c:pt idx="6">
                  <c:v>5.2</c:v>
                </c:pt>
                <c:pt idx="7">
                  <c:v>6.1</c:v>
                </c:pt>
                <c:pt idx="8">
                  <c:v>6.2, 6.3</c:v>
                </c:pt>
                <c:pt idx="9">
                  <c:v>7.1, 7.2, 7.3</c:v>
                </c:pt>
                <c:pt idx="10">
                  <c:v>8.1</c:v>
                </c:pt>
                <c:pt idx="11">
                  <c:v>9.1</c:v>
                </c:pt>
                <c:pt idx="12">
                  <c:v>9.2, 9.3, 9.4</c:v>
                </c:pt>
                <c:pt idx="13">
                  <c:v>10.1</c:v>
                </c:pt>
                <c:pt idx="14">
                  <c:v>11.1</c:v>
                </c:pt>
                <c:pt idx="15">
                  <c:v>11.2</c:v>
                </c:pt>
                <c:pt idx="16">
                  <c:v>12.1, 12.2</c:v>
                </c:pt>
              </c:strCache>
            </c:strRef>
          </c:cat>
          <c:val>
            <c:numRef>
              <c:f>'Data Graf'!$L$58:$L$74</c:f>
              <c:numCache>
                <c:formatCode>General</c:formatCode>
                <c:ptCount val="17"/>
                <c:pt idx="0">
                  <c:v>1</c:v>
                </c:pt>
                <c:pt idx="1">
                  <c:v>12</c:v>
                </c:pt>
                <c:pt idx="2">
                  <c:v>4</c:v>
                </c:pt>
                <c:pt idx="3">
                  <c:v>6</c:v>
                </c:pt>
                <c:pt idx="4">
                  <c:v>14</c:v>
                </c:pt>
                <c:pt idx="5">
                  <c:v>12</c:v>
                </c:pt>
                <c:pt idx="6">
                  <c:v>9</c:v>
                </c:pt>
                <c:pt idx="7">
                  <c:v>11</c:v>
                </c:pt>
                <c:pt idx="8">
                  <c:v>13</c:v>
                </c:pt>
                <c:pt idx="9">
                  <c:v>2</c:v>
                </c:pt>
                <c:pt idx="10">
                  <c:v>16</c:v>
                </c:pt>
                <c:pt idx="11">
                  <c:v>32</c:v>
                </c:pt>
                <c:pt idx="12">
                  <c:v>6</c:v>
                </c:pt>
                <c:pt idx="13">
                  <c:v>5</c:v>
                </c:pt>
                <c:pt idx="14">
                  <c:v>8</c:v>
                </c:pt>
                <c:pt idx="15">
                  <c:v>6</c:v>
                </c:pt>
                <c:pt idx="16">
                  <c:v>11</c:v>
                </c:pt>
              </c:numCache>
            </c:numRef>
          </c:val>
        </c:ser>
        <c:ser>
          <c:idx val="4"/>
          <c:order val="4"/>
          <c:tx>
            <c:strRef>
              <c:f>'Data Graf'!$M$57</c:f>
              <c:strCache>
                <c:ptCount val="1"/>
                <c:pt idx="0">
                  <c:v>5</c:v>
                </c:pt>
              </c:strCache>
            </c:strRef>
          </c:tx>
          <c:cat>
            <c:strRef>
              <c:f>'Data Graf'!$H$58:$H$74</c:f>
              <c:strCache>
                <c:ptCount val="17"/>
                <c:pt idx="0">
                  <c:v>3.1, 3.2</c:v>
                </c:pt>
                <c:pt idx="1">
                  <c:v>3.3</c:v>
                </c:pt>
                <c:pt idx="2">
                  <c:v>3.4</c:v>
                </c:pt>
                <c:pt idx="3">
                  <c:v>4.1</c:v>
                </c:pt>
                <c:pt idx="4">
                  <c:v>4.2, 4.3</c:v>
                </c:pt>
                <c:pt idx="5">
                  <c:v>5.1</c:v>
                </c:pt>
                <c:pt idx="6">
                  <c:v>5.2</c:v>
                </c:pt>
                <c:pt idx="7">
                  <c:v>6.1</c:v>
                </c:pt>
                <c:pt idx="8">
                  <c:v>6.2, 6.3</c:v>
                </c:pt>
                <c:pt idx="9">
                  <c:v>7.1, 7.2, 7.3</c:v>
                </c:pt>
                <c:pt idx="10">
                  <c:v>8.1</c:v>
                </c:pt>
                <c:pt idx="11">
                  <c:v>9.1</c:v>
                </c:pt>
                <c:pt idx="12">
                  <c:v>9.2, 9.3, 9.4</c:v>
                </c:pt>
                <c:pt idx="13">
                  <c:v>10.1</c:v>
                </c:pt>
                <c:pt idx="14">
                  <c:v>11.1</c:v>
                </c:pt>
                <c:pt idx="15">
                  <c:v>11.2</c:v>
                </c:pt>
                <c:pt idx="16">
                  <c:v>12.1, 12.2</c:v>
                </c:pt>
              </c:strCache>
            </c:strRef>
          </c:cat>
          <c:val>
            <c:numRef>
              <c:f>'Data Graf'!$M$58:$M$74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5</c:v>
                </c:pt>
                <c:pt idx="3">
                  <c:v>15</c:v>
                </c:pt>
                <c:pt idx="4">
                  <c:v>1</c:v>
                </c:pt>
                <c:pt idx="5">
                  <c:v>4</c:v>
                </c:pt>
                <c:pt idx="6">
                  <c:v>16</c:v>
                </c:pt>
                <c:pt idx="7">
                  <c:v>8</c:v>
                </c:pt>
                <c:pt idx="8">
                  <c:v>2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13</c:v>
                </c:pt>
                <c:pt idx="13">
                  <c:v>1</c:v>
                </c:pt>
                <c:pt idx="14">
                  <c:v>4</c:v>
                </c:pt>
                <c:pt idx="15">
                  <c:v>0</c:v>
                </c:pt>
                <c:pt idx="16">
                  <c:v>4</c:v>
                </c:pt>
              </c:numCache>
            </c:numRef>
          </c:val>
        </c:ser>
        <c:ser>
          <c:idx val="5"/>
          <c:order val="5"/>
          <c:tx>
            <c:strRef>
              <c:f>'Data Graf'!$N$57</c:f>
              <c:strCache>
                <c:ptCount val="1"/>
                <c:pt idx="0">
                  <c:v>6</c:v>
                </c:pt>
              </c:strCache>
            </c:strRef>
          </c:tx>
          <c:cat>
            <c:strRef>
              <c:f>'Data Graf'!$H$58:$H$74</c:f>
              <c:strCache>
                <c:ptCount val="17"/>
                <c:pt idx="0">
                  <c:v>3.1, 3.2</c:v>
                </c:pt>
                <c:pt idx="1">
                  <c:v>3.3</c:v>
                </c:pt>
                <c:pt idx="2">
                  <c:v>3.4</c:v>
                </c:pt>
                <c:pt idx="3">
                  <c:v>4.1</c:v>
                </c:pt>
                <c:pt idx="4">
                  <c:v>4.2, 4.3</c:v>
                </c:pt>
                <c:pt idx="5">
                  <c:v>5.1</c:v>
                </c:pt>
                <c:pt idx="6">
                  <c:v>5.2</c:v>
                </c:pt>
                <c:pt idx="7">
                  <c:v>6.1</c:v>
                </c:pt>
                <c:pt idx="8">
                  <c:v>6.2, 6.3</c:v>
                </c:pt>
                <c:pt idx="9">
                  <c:v>7.1, 7.2, 7.3</c:v>
                </c:pt>
                <c:pt idx="10">
                  <c:v>8.1</c:v>
                </c:pt>
                <c:pt idx="11">
                  <c:v>9.1</c:v>
                </c:pt>
                <c:pt idx="12">
                  <c:v>9.2, 9.3, 9.4</c:v>
                </c:pt>
                <c:pt idx="13">
                  <c:v>10.1</c:v>
                </c:pt>
                <c:pt idx="14">
                  <c:v>11.1</c:v>
                </c:pt>
                <c:pt idx="15">
                  <c:v>11.2</c:v>
                </c:pt>
                <c:pt idx="16">
                  <c:v>12.1, 12.2</c:v>
                </c:pt>
              </c:strCache>
            </c:strRef>
          </c:cat>
          <c:val>
            <c:numRef>
              <c:f>'Data Graf'!$N$58:$N$74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gapWidth val="209"/>
        <c:overlap val="100"/>
        <c:axId val="135786496"/>
        <c:axId val="135788032"/>
      </c:barChart>
      <c:catAx>
        <c:axId val="135786496"/>
        <c:scaling>
          <c:orientation val="minMax"/>
        </c:scaling>
        <c:axPos val="b"/>
        <c:numFmt formatCode="General" sourceLinked="1"/>
        <c:tickLblPos val="nextTo"/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35788032"/>
        <c:crosses val="autoZero"/>
        <c:lblAlgn val="ctr"/>
        <c:lblOffset val="100"/>
      </c:catAx>
      <c:valAx>
        <c:axId val="135788032"/>
        <c:scaling>
          <c:orientation val="minMax"/>
        </c:scaling>
        <c:axPos val="l"/>
        <c:majorGridlines/>
        <c:numFmt formatCode="0%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35786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zh-CN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600075</xdr:colOff>
      <xdr:row>28</xdr:row>
      <xdr:rowOff>0</xdr:rowOff>
    </xdr:to>
    <xdr:graphicFrame macro="">
      <xdr:nvGraphicFramePr>
        <xdr:cNvPr id="257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0</xdr:row>
      <xdr:rowOff>47625</xdr:rowOff>
    </xdr:from>
    <xdr:to>
      <xdr:col>22</xdr:col>
      <xdr:colOff>0</xdr:colOff>
      <xdr:row>28</xdr:row>
      <xdr:rowOff>66675</xdr:rowOff>
    </xdr:to>
    <xdr:graphicFrame macro="">
      <xdr:nvGraphicFramePr>
        <xdr:cNvPr id="2574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0</xdr:colOff>
      <xdr:row>0</xdr:row>
      <xdr:rowOff>0</xdr:rowOff>
    </xdr:from>
    <xdr:to>
      <xdr:col>33</xdr:col>
      <xdr:colOff>514350</xdr:colOff>
      <xdr:row>28</xdr:row>
      <xdr:rowOff>85725</xdr:rowOff>
    </xdr:to>
    <xdr:graphicFrame macro="">
      <xdr:nvGraphicFramePr>
        <xdr:cNvPr id="2574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71"/>
  <sheetViews>
    <sheetView showGridLines="0" tabSelected="1" view="pageBreakPreview" zoomScale="80" zoomScaleNormal="60" zoomScaleSheetLayoutView="80" workbookViewId="0">
      <selection activeCell="AK12" sqref="AK12"/>
    </sheetView>
  </sheetViews>
  <sheetFormatPr defaultColWidth="9.125" defaultRowHeight="15"/>
  <cols>
    <col min="1" max="1" width="4.125" style="2" customWidth="1"/>
    <col min="2" max="2" width="45.75" style="2" customWidth="1"/>
    <col min="3" max="3" width="15.75" style="2" customWidth="1"/>
    <col min="4" max="4" width="11.25" style="53" bestFit="1" customWidth="1"/>
    <col min="5" max="17" width="7.75" style="2" customWidth="1"/>
    <col min="18" max="18" width="10.625" style="2" customWidth="1"/>
    <col min="19" max="21" width="7.75" style="2" customWidth="1"/>
    <col min="22" max="22" width="8.75" style="2" customWidth="1"/>
    <col min="23" max="23" width="8" style="2" customWidth="1"/>
    <col min="24" max="27" width="7.75" style="2" customWidth="1"/>
    <col min="28" max="28" width="13.125" style="2" customWidth="1"/>
    <col min="29" max="29" width="7.75" style="2" bestFit="1" customWidth="1"/>
    <col min="30" max="31" width="7.75" style="2" customWidth="1"/>
    <col min="32" max="32" width="9.125" style="2" bestFit="1" customWidth="1"/>
    <col min="33" max="34" width="9.125" style="2" customWidth="1"/>
    <col min="35" max="35" width="14.375" style="2" customWidth="1"/>
    <col min="36" max="36" width="18.75" style="2" customWidth="1"/>
    <col min="37" max="37" width="20.125" style="2" customWidth="1"/>
    <col min="38" max="38" width="9.125" style="2"/>
    <col min="39" max="39" width="18.125" style="2" customWidth="1"/>
    <col min="40" max="16384" width="9.125" style="2"/>
  </cols>
  <sheetData>
    <row r="1" spans="1:37" ht="15.75">
      <c r="C1" s="103"/>
      <c r="D1" s="103"/>
      <c r="E1" s="103"/>
      <c r="F1" s="103"/>
      <c r="G1" s="103"/>
      <c r="H1" s="103"/>
      <c r="I1" s="103"/>
      <c r="J1" s="103"/>
      <c r="K1" s="133" t="s">
        <v>333</v>
      </c>
      <c r="L1" s="133"/>
      <c r="M1" s="133"/>
      <c r="N1" s="133"/>
      <c r="O1" s="133"/>
      <c r="P1" s="133"/>
      <c r="Q1" s="13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</row>
    <row r="2" spans="1:37" ht="15.75">
      <c r="C2" s="103"/>
      <c r="D2" s="103"/>
      <c r="E2" s="103"/>
      <c r="F2" s="103"/>
      <c r="G2" s="103"/>
      <c r="H2" s="103"/>
      <c r="I2" s="103"/>
      <c r="J2" s="103"/>
      <c r="K2" s="133" t="s">
        <v>334</v>
      </c>
      <c r="L2" s="133"/>
      <c r="M2" s="133"/>
      <c r="N2" s="133"/>
      <c r="O2" s="133"/>
      <c r="P2" s="133"/>
      <c r="Q2" s="13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</row>
    <row r="3" spans="1:37" ht="15.75">
      <c r="A3" s="16"/>
      <c r="B3" s="16"/>
      <c r="C3" s="16"/>
      <c r="D3" s="32"/>
      <c r="E3" s="16"/>
      <c r="F3" s="16"/>
      <c r="G3" s="16"/>
      <c r="H3" s="16"/>
      <c r="I3" s="16"/>
      <c r="J3" s="16"/>
      <c r="K3" s="133" t="s">
        <v>161</v>
      </c>
      <c r="L3" s="133"/>
      <c r="M3" s="133"/>
      <c r="N3" s="133"/>
      <c r="O3" s="133"/>
      <c r="P3" s="133"/>
      <c r="Q3" s="133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</row>
    <row r="4" spans="1:37" ht="15.75"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</row>
    <row r="5" spans="1:37">
      <c r="A5" s="16"/>
      <c r="B5" s="16"/>
      <c r="C5" s="16"/>
      <c r="D5" s="32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</row>
    <row r="6" spans="1:37" ht="24.95" customHeight="1">
      <c r="A6" s="8"/>
      <c r="B6" s="34" t="s">
        <v>10</v>
      </c>
      <c r="C6" s="127" t="s">
        <v>336</v>
      </c>
      <c r="D6" s="128"/>
      <c r="E6" s="129"/>
      <c r="P6" s="35" t="s">
        <v>118</v>
      </c>
      <c r="Q6" s="130" t="s">
        <v>335</v>
      </c>
      <c r="R6" s="131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30"/>
      <c r="AK6" s="9"/>
    </row>
    <row r="8" spans="1:37" ht="102" customHeight="1">
      <c r="A8" s="117" t="s">
        <v>0</v>
      </c>
      <c r="B8" s="117" t="s">
        <v>3</v>
      </c>
      <c r="C8" s="134" t="s">
        <v>2</v>
      </c>
      <c r="D8" s="117" t="s">
        <v>1</v>
      </c>
      <c r="E8" s="115" t="s">
        <v>319</v>
      </c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16"/>
      <c r="S8" s="115" t="s">
        <v>106</v>
      </c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07" t="s">
        <v>9</v>
      </c>
      <c r="AK8" s="122" t="s">
        <v>328</v>
      </c>
    </row>
    <row r="9" spans="1:37" ht="67.5" customHeight="1">
      <c r="A9" s="118"/>
      <c r="B9" s="118"/>
      <c r="C9" s="135"/>
      <c r="D9" s="118"/>
      <c r="E9" s="115" t="s">
        <v>318</v>
      </c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16"/>
      <c r="R9" s="108" t="s">
        <v>111</v>
      </c>
      <c r="S9" s="115" t="s">
        <v>13</v>
      </c>
      <c r="T9" s="120"/>
      <c r="U9" s="120"/>
      <c r="V9" s="115" t="s">
        <v>14</v>
      </c>
      <c r="W9" s="116"/>
      <c r="X9" s="115" t="s">
        <v>163</v>
      </c>
      <c r="Y9" s="116"/>
      <c r="Z9" s="115" t="s">
        <v>164</v>
      </c>
      <c r="AA9" s="120"/>
      <c r="AB9" s="107" t="s">
        <v>167</v>
      </c>
      <c r="AC9" s="109" t="s">
        <v>169</v>
      </c>
      <c r="AD9" s="115" t="s">
        <v>170</v>
      </c>
      <c r="AE9" s="116"/>
      <c r="AF9" s="110" t="s">
        <v>172</v>
      </c>
      <c r="AG9" s="115" t="s">
        <v>173</v>
      </c>
      <c r="AH9" s="116"/>
      <c r="AI9" s="107" t="s">
        <v>15</v>
      </c>
      <c r="AJ9" s="125" t="s">
        <v>126</v>
      </c>
      <c r="AK9" s="123"/>
    </row>
    <row r="10" spans="1:37" ht="50.1" customHeight="1">
      <c r="A10" s="119"/>
      <c r="B10" s="119"/>
      <c r="C10" s="136"/>
      <c r="D10" s="119"/>
      <c r="E10" s="109" t="s">
        <v>134</v>
      </c>
      <c r="F10" s="109" t="s">
        <v>135</v>
      </c>
      <c r="G10" s="109" t="s">
        <v>136</v>
      </c>
      <c r="H10" s="109" t="s">
        <v>137</v>
      </c>
      <c r="I10" s="109" t="s">
        <v>138</v>
      </c>
      <c r="J10" s="109" t="s">
        <v>139</v>
      </c>
      <c r="K10" s="109" t="s">
        <v>140</v>
      </c>
      <c r="L10" s="109" t="s">
        <v>141</v>
      </c>
      <c r="M10" s="109" t="s">
        <v>142</v>
      </c>
      <c r="N10" s="111" t="s">
        <v>143</v>
      </c>
      <c r="O10" s="109" t="s">
        <v>144</v>
      </c>
      <c r="P10" s="109" t="s">
        <v>145</v>
      </c>
      <c r="Q10" s="109">
        <v>1.2</v>
      </c>
      <c r="R10" s="109">
        <v>2.1</v>
      </c>
      <c r="S10" s="112" t="s">
        <v>166</v>
      </c>
      <c r="T10" s="113">
        <v>3.3</v>
      </c>
      <c r="U10" s="113">
        <v>3.4</v>
      </c>
      <c r="V10" s="113">
        <v>4.0999999999999996</v>
      </c>
      <c r="W10" s="112" t="s">
        <v>162</v>
      </c>
      <c r="X10" s="113">
        <v>5.0999999999999996</v>
      </c>
      <c r="Y10" s="113">
        <v>5.2</v>
      </c>
      <c r="Z10" s="113">
        <v>6.1</v>
      </c>
      <c r="AA10" s="112" t="s">
        <v>165</v>
      </c>
      <c r="AB10" s="112" t="s">
        <v>168</v>
      </c>
      <c r="AC10" s="113">
        <v>8.1</v>
      </c>
      <c r="AD10" s="113">
        <v>9.1</v>
      </c>
      <c r="AE10" s="112" t="s">
        <v>171</v>
      </c>
      <c r="AF10" s="112">
        <v>10.1</v>
      </c>
      <c r="AG10" s="112">
        <v>11.1</v>
      </c>
      <c r="AH10" s="112">
        <v>11.2</v>
      </c>
      <c r="AI10" s="112" t="s">
        <v>174</v>
      </c>
      <c r="AJ10" s="126"/>
      <c r="AK10" s="124"/>
    </row>
    <row r="11" spans="1:37" ht="30" customHeight="1">
      <c r="A11" s="106">
        <v>1</v>
      </c>
      <c r="B11" s="104" t="s">
        <v>398</v>
      </c>
      <c r="C11" s="105" t="s">
        <v>367</v>
      </c>
      <c r="D11" s="105" t="s">
        <v>105</v>
      </c>
      <c r="E11" s="15">
        <v>5</v>
      </c>
      <c r="F11" s="15">
        <v>5</v>
      </c>
      <c r="G11" s="15">
        <v>5</v>
      </c>
      <c r="H11" s="15">
        <v>5</v>
      </c>
      <c r="I11" s="15">
        <v>5</v>
      </c>
      <c r="J11" s="15">
        <v>5</v>
      </c>
      <c r="K11" s="15">
        <v>3</v>
      </c>
      <c r="L11" s="15">
        <v>3</v>
      </c>
      <c r="M11" s="15">
        <v>2</v>
      </c>
      <c r="N11" s="15">
        <v>4</v>
      </c>
      <c r="O11" s="15">
        <v>4</v>
      </c>
      <c r="P11" s="15">
        <v>2</v>
      </c>
      <c r="Q11" s="15">
        <v>3</v>
      </c>
      <c r="R11" s="15">
        <v>6</v>
      </c>
      <c r="S11" s="15">
        <v>3</v>
      </c>
      <c r="T11" s="15">
        <v>4</v>
      </c>
      <c r="U11" s="15">
        <v>3</v>
      </c>
      <c r="V11" s="15">
        <v>5</v>
      </c>
      <c r="W11" s="15">
        <v>3</v>
      </c>
      <c r="X11" s="15">
        <v>4</v>
      </c>
      <c r="Y11" s="15">
        <v>5</v>
      </c>
      <c r="Z11" s="15">
        <v>4</v>
      </c>
      <c r="AA11" s="15">
        <v>4</v>
      </c>
      <c r="AB11" s="15">
        <v>3</v>
      </c>
      <c r="AC11" s="15">
        <v>3</v>
      </c>
      <c r="AD11" s="15">
        <v>4</v>
      </c>
      <c r="AE11" s="15">
        <v>5</v>
      </c>
      <c r="AF11" s="15">
        <v>3</v>
      </c>
      <c r="AG11" s="15">
        <v>3</v>
      </c>
      <c r="AH11" s="15">
        <v>3</v>
      </c>
      <c r="AI11" s="15">
        <v>4</v>
      </c>
      <c r="AJ11" s="15">
        <v>3</v>
      </c>
      <c r="AK11" s="3">
        <f>ROUND(AVERAGE(E11:AJ11),0)</f>
        <v>4</v>
      </c>
    </row>
    <row r="12" spans="1:37" ht="30" customHeight="1">
      <c r="A12" s="106">
        <v>2</v>
      </c>
      <c r="B12" s="104" t="s">
        <v>337</v>
      </c>
      <c r="C12" s="105" t="s">
        <v>368</v>
      </c>
      <c r="D12" s="105" t="s">
        <v>124</v>
      </c>
      <c r="E12" s="15">
        <v>5</v>
      </c>
      <c r="F12" s="15">
        <v>5</v>
      </c>
      <c r="G12" s="15">
        <v>5</v>
      </c>
      <c r="H12" s="15">
        <v>5</v>
      </c>
      <c r="I12" s="15">
        <v>5</v>
      </c>
      <c r="J12" s="15">
        <v>5</v>
      </c>
      <c r="K12" s="15">
        <v>3</v>
      </c>
      <c r="L12" s="15">
        <v>3</v>
      </c>
      <c r="M12" s="15">
        <v>2</v>
      </c>
      <c r="N12" s="15">
        <v>4</v>
      </c>
      <c r="O12" s="15">
        <v>4</v>
      </c>
      <c r="P12" s="15">
        <v>2</v>
      </c>
      <c r="Q12" s="15">
        <v>3</v>
      </c>
      <c r="R12" s="15">
        <v>6</v>
      </c>
      <c r="S12" s="15">
        <v>3</v>
      </c>
      <c r="T12" s="15">
        <v>4</v>
      </c>
      <c r="U12" s="15">
        <v>3</v>
      </c>
      <c r="V12" s="15">
        <v>3</v>
      </c>
      <c r="W12" s="15">
        <v>2</v>
      </c>
      <c r="X12" s="15">
        <v>4</v>
      </c>
      <c r="Y12" s="15">
        <v>3</v>
      </c>
      <c r="Z12" s="15">
        <v>5</v>
      </c>
      <c r="AA12" s="15">
        <v>4</v>
      </c>
      <c r="AB12" s="15">
        <v>3</v>
      </c>
      <c r="AC12" s="15">
        <v>2</v>
      </c>
      <c r="AD12" s="15">
        <v>4</v>
      </c>
      <c r="AE12" s="15">
        <v>3</v>
      </c>
      <c r="AF12" s="15">
        <v>3</v>
      </c>
      <c r="AG12" s="15">
        <v>3</v>
      </c>
      <c r="AH12" s="15">
        <v>2</v>
      </c>
      <c r="AI12" s="15">
        <v>5</v>
      </c>
      <c r="AJ12" s="15">
        <v>2</v>
      </c>
      <c r="AK12" s="3">
        <f t="shared" ref="AK12:AK42" si="0">ROUND(AVERAGE(E12:AJ12),0)</f>
        <v>4</v>
      </c>
    </row>
    <row r="13" spans="1:37" ht="30" customHeight="1">
      <c r="A13" s="106">
        <v>3</v>
      </c>
      <c r="B13" s="104" t="s">
        <v>338</v>
      </c>
      <c r="C13" s="105" t="s">
        <v>369</v>
      </c>
      <c r="D13" s="105" t="s">
        <v>105</v>
      </c>
      <c r="E13" s="15">
        <v>5</v>
      </c>
      <c r="F13" s="15">
        <v>5</v>
      </c>
      <c r="G13" s="15">
        <v>5</v>
      </c>
      <c r="H13" s="15">
        <v>5</v>
      </c>
      <c r="I13" s="15">
        <v>5</v>
      </c>
      <c r="J13" s="15">
        <v>5</v>
      </c>
      <c r="K13" s="15">
        <v>3</v>
      </c>
      <c r="L13" s="15">
        <v>3</v>
      </c>
      <c r="M13" s="15">
        <v>2</v>
      </c>
      <c r="N13" s="15">
        <v>4</v>
      </c>
      <c r="O13" s="15">
        <v>4</v>
      </c>
      <c r="P13" s="15">
        <v>2</v>
      </c>
      <c r="Q13" s="15">
        <v>3</v>
      </c>
      <c r="R13" s="15">
        <v>6</v>
      </c>
      <c r="S13" s="15">
        <v>3</v>
      </c>
      <c r="T13" s="15">
        <v>3</v>
      </c>
      <c r="U13" s="15">
        <v>3</v>
      </c>
      <c r="V13" s="15">
        <v>3</v>
      </c>
      <c r="W13" s="15">
        <v>3</v>
      </c>
      <c r="X13" s="15">
        <v>5</v>
      </c>
      <c r="Y13" s="15">
        <v>3</v>
      </c>
      <c r="Z13" s="15">
        <v>5</v>
      </c>
      <c r="AA13" s="15">
        <v>4</v>
      </c>
      <c r="AB13" s="15">
        <v>3</v>
      </c>
      <c r="AC13" s="15">
        <v>3</v>
      </c>
      <c r="AD13" s="15">
        <v>4</v>
      </c>
      <c r="AE13" s="15">
        <v>3</v>
      </c>
      <c r="AF13" s="15">
        <v>3</v>
      </c>
      <c r="AG13" s="15">
        <v>3</v>
      </c>
      <c r="AH13" s="15">
        <v>3</v>
      </c>
      <c r="AI13" s="15">
        <v>4</v>
      </c>
      <c r="AJ13" s="15">
        <v>3</v>
      </c>
      <c r="AK13" s="3">
        <f t="shared" si="0"/>
        <v>4</v>
      </c>
    </row>
    <row r="14" spans="1:37" ht="30" customHeight="1">
      <c r="A14" s="106">
        <v>4</v>
      </c>
      <c r="B14" s="104" t="s">
        <v>339</v>
      </c>
      <c r="C14" s="105" t="s">
        <v>370</v>
      </c>
      <c r="D14" s="105" t="s">
        <v>124</v>
      </c>
      <c r="E14" s="15">
        <v>5</v>
      </c>
      <c r="F14" s="15">
        <v>5</v>
      </c>
      <c r="G14" s="15">
        <v>5</v>
      </c>
      <c r="H14" s="15">
        <v>5</v>
      </c>
      <c r="I14" s="15">
        <v>5</v>
      </c>
      <c r="J14" s="15">
        <v>5</v>
      </c>
      <c r="K14" s="15">
        <v>3</v>
      </c>
      <c r="L14" s="15">
        <v>3</v>
      </c>
      <c r="M14" s="15">
        <v>2</v>
      </c>
      <c r="N14" s="15">
        <v>4</v>
      </c>
      <c r="O14" s="15">
        <v>4</v>
      </c>
      <c r="P14" s="15">
        <v>2</v>
      </c>
      <c r="Q14" s="15">
        <v>3</v>
      </c>
      <c r="R14" s="15">
        <v>6</v>
      </c>
      <c r="S14" s="15">
        <v>3</v>
      </c>
      <c r="T14" s="15">
        <v>3</v>
      </c>
      <c r="U14" s="15">
        <v>2</v>
      </c>
      <c r="V14" s="15">
        <v>4</v>
      </c>
      <c r="W14" s="15">
        <v>3</v>
      </c>
      <c r="X14" s="15">
        <v>3</v>
      </c>
      <c r="Y14" s="15">
        <v>3</v>
      </c>
      <c r="Z14" s="15">
        <v>4</v>
      </c>
      <c r="AA14" s="15">
        <v>4</v>
      </c>
      <c r="AB14" s="15">
        <v>2</v>
      </c>
      <c r="AC14" s="15">
        <v>3</v>
      </c>
      <c r="AD14" s="15">
        <v>4</v>
      </c>
      <c r="AE14" s="15">
        <v>4</v>
      </c>
      <c r="AF14" s="15">
        <v>2</v>
      </c>
      <c r="AG14" s="15">
        <v>2</v>
      </c>
      <c r="AH14" s="15">
        <v>3</v>
      </c>
      <c r="AI14" s="15">
        <v>3</v>
      </c>
      <c r="AJ14" s="15">
        <v>3</v>
      </c>
      <c r="AK14" s="3">
        <f t="shared" si="0"/>
        <v>4</v>
      </c>
    </row>
    <row r="15" spans="1:37" ht="30" customHeight="1">
      <c r="A15" s="106">
        <v>5</v>
      </c>
      <c r="B15" s="104" t="s">
        <v>340</v>
      </c>
      <c r="C15" s="105" t="s">
        <v>371</v>
      </c>
      <c r="D15" s="105" t="s">
        <v>124</v>
      </c>
      <c r="E15" s="15">
        <v>5</v>
      </c>
      <c r="F15" s="15">
        <v>5</v>
      </c>
      <c r="G15" s="15">
        <v>5</v>
      </c>
      <c r="H15" s="15">
        <v>5</v>
      </c>
      <c r="I15" s="15">
        <v>5</v>
      </c>
      <c r="J15" s="15">
        <v>5</v>
      </c>
      <c r="K15" s="15">
        <v>3</v>
      </c>
      <c r="L15" s="15">
        <v>3</v>
      </c>
      <c r="M15" s="15">
        <v>2</v>
      </c>
      <c r="N15" s="15">
        <v>4</v>
      </c>
      <c r="O15" s="15">
        <v>4</v>
      </c>
      <c r="P15" s="15">
        <v>2</v>
      </c>
      <c r="Q15" s="15">
        <v>3</v>
      </c>
      <c r="R15" s="15">
        <v>6</v>
      </c>
      <c r="S15" s="15">
        <v>3</v>
      </c>
      <c r="T15" s="15">
        <v>3</v>
      </c>
      <c r="U15" s="15">
        <v>3</v>
      </c>
      <c r="V15" s="15">
        <v>5</v>
      </c>
      <c r="W15" s="15">
        <v>4</v>
      </c>
      <c r="X15" s="15">
        <v>3</v>
      </c>
      <c r="Y15" s="15">
        <v>5</v>
      </c>
      <c r="Z15" s="15">
        <v>4</v>
      </c>
      <c r="AA15" s="15">
        <v>4</v>
      </c>
      <c r="AB15" s="15">
        <v>3</v>
      </c>
      <c r="AC15" s="15">
        <v>4</v>
      </c>
      <c r="AD15" s="15">
        <v>4</v>
      </c>
      <c r="AE15" s="15">
        <v>5</v>
      </c>
      <c r="AF15" s="15">
        <v>3</v>
      </c>
      <c r="AG15" s="15">
        <v>3</v>
      </c>
      <c r="AH15" s="15">
        <v>3</v>
      </c>
      <c r="AI15" s="15">
        <v>3</v>
      </c>
      <c r="AJ15" s="15">
        <v>4</v>
      </c>
      <c r="AK15" s="3">
        <f t="shared" si="0"/>
        <v>4</v>
      </c>
    </row>
    <row r="16" spans="1:37" ht="30" customHeight="1">
      <c r="A16" s="106">
        <v>6</v>
      </c>
      <c r="B16" s="104" t="s">
        <v>341</v>
      </c>
      <c r="C16" s="105" t="s">
        <v>372</v>
      </c>
      <c r="D16" s="105" t="s">
        <v>105</v>
      </c>
      <c r="E16" s="15">
        <v>5</v>
      </c>
      <c r="F16" s="15">
        <v>5</v>
      </c>
      <c r="G16" s="15">
        <v>5</v>
      </c>
      <c r="H16" s="15">
        <v>5</v>
      </c>
      <c r="I16" s="15">
        <v>5</v>
      </c>
      <c r="J16" s="15">
        <v>5</v>
      </c>
      <c r="K16" s="15">
        <v>3</v>
      </c>
      <c r="L16" s="15">
        <v>3</v>
      </c>
      <c r="M16" s="15">
        <v>2</v>
      </c>
      <c r="N16" s="15">
        <v>4</v>
      </c>
      <c r="O16" s="15">
        <v>4</v>
      </c>
      <c r="P16" s="15">
        <v>2</v>
      </c>
      <c r="Q16" s="15">
        <v>3</v>
      </c>
      <c r="R16" s="15">
        <v>6</v>
      </c>
      <c r="S16" s="15">
        <v>3</v>
      </c>
      <c r="T16" s="15">
        <v>2</v>
      </c>
      <c r="U16" s="15">
        <v>3</v>
      </c>
      <c r="V16" s="15">
        <v>5</v>
      </c>
      <c r="W16" s="15">
        <v>4</v>
      </c>
      <c r="X16" s="15">
        <v>3</v>
      </c>
      <c r="Y16" s="15">
        <v>5</v>
      </c>
      <c r="Z16" s="15">
        <v>5</v>
      </c>
      <c r="AA16" s="15">
        <v>3</v>
      </c>
      <c r="AB16" s="15">
        <v>3</v>
      </c>
      <c r="AC16" s="15">
        <v>4</v>
      </c>
      <c r="AD16" s="15">
        <v>4</v>
      </c>
      <c r="AE16" s="15">
        <v>5</v>
      </c>
      <c r="AF16" s="15">
        <v>3</v>
      </c>
      <c r="AG16" s="15">
        <v>3</v>
      </c>
      <c r="AH16" s="15">
        <v>2</v>
      </c>
      <c r="AI16" s="15">
        <v>3</v>
      </c>
      <c r="AJ16" s="15">
        <v>4</v>
      </c>
      <c r="AK16" s="3">
        <f t="shared" si="0"/>
        <v>4</v>
      </c>
    </row>
    <row r="17" spans="1:37" ht="30" customHeight="1">
      <c r="A17" s="106">
        <v>7</v>
      </c>
      <c r="B17" s="104" t="s">
        <v>342</v>
      </c>
      <c r="C17" s="105" t="s">
        <v>373</v>
      </c>
      <c r="D17" s="105" t="s">
        <v>105</v>
      </c>
      <c r="E17" s="15">
        <v>5</v>
      </c>
      <c r="F17" s="15">
        <v>5</v>
      </c>
      <c r="G17" s="15">
        <v>5</v>
      </c>
      <c r="H17" s="15">
        <v>5</v>
      </c>
      <c r="I17" s="15">
        <v>5</v>
      </c>
      <c r="J17" s="15">
        <v>5</v>
      </c>
      <c r="K17" s="15">
        <v>3</v>
      </c>
      <c r="L17" s="15">
        <v>3</v>
      </c>
      <c r="M17" s="15">
        <v>2</v>
      </c>
      <c r="N17" s="15">
        <v>4</v>
      </c>
      <c r="O17" s="15">
        <v>4</v>
      </c>
      <c r="P17" s="15">
        <v>2</v>
      </c>
      <c r="Q17" s="15">
        <v>3</v>
      </c>
      <c r="R17" s="15">
        <v>6</v>
      </c>
      <c r="S17" s="15">
        <v>3</v>
      </c>
      <c r="T17" s="15">
        <v>3</v>
      </c>
      <c r="U17" s="15">
        <v>4</v>
      </c>
      <c r="V17" s="15">
        <v>5</v>
      </c>
      <c r="W17" s="15">
        <v>4</v>
      </c>
      <c r="X17" s="15">
        <v>2</v>
      </c>
      <c r="Y17" s="15">
        <v>5</v>
      </c>
      <c r="Z17" s="15">
        <v>3</v>
      </c>
      <c r="AA17" s="15">
        <v>3</v>
      </c>
      <c r="AB17" s="15">
        <v>4</v>
      </c>
      <c r="AC17" s="15">
        <v>4</v>
      </c>
      <c r="AD17" s="15">
        <v>4</v>
      </c>
      <c r="AE17" s="15">
        <v>5</v>
      </c>
      <c r="AF17" s="15">
        <v>3</v>
      </c>
      <c r="AG17" s="15">
        <v>3</v>
      </c>
      <c r="AH17" s="15">
        <v>3</v>
      </c>
      <c r="AI17" s="15">
        <v>2</v>
      </c>
      <c r="AJ17" s="15">
        <v>4</v>
      </c>
      <c r="AK17" s="3">
        <f t="shared" si="0"/>
        <v>4</v>
      </c>
    </row>
    <row r="18" spans="1:37" ht="30" customHeight="1">
      <c r="A18" s="106">
        <v>8</v>
      </c>
      <c r="B18" s="104" t="s">
        <v>343</v>
      </c>
      <c r="C18" s="105" t="s">
        <v>374</v>
      </c>
      <c r="D18" s="105" t="s">
        <v>105</v>
      </c>
      <c r="E18" s="15">
        <v>5</v>
      </c>
      <c r="F18" s="15">
        <v>5</v>
      </c>
      <c r="G18" s="15">
        <v>5</v>
      </c>
      <c r="H18" s="15">
        <v>5</v>
      </c>
      <c r="I18" s="15">
        <v>5</v>
      </c>
      <c r="J18" s="15">
        <v>5</v>
      </c>
      <c r="K18" s="15">
        <v>3</v>
      </c>
      <c r="L18" s="15">
        <v>3</v>
      </c>
      <c r="M18" s="15">
        <v>2</v>
      </c>
      <c r="N18" s="15">
        <v>4</v>
      </c>
      <c r="O18" s="15">
        <v>4</v>
      </c>
      <c r="P18" s="15">
        <v>2</v>
      </c>
      <c r="Q18" s="15">
        <v>3</v>
      </c>
      <c r="R18" s="15">
        <v>6</v>
      </c>
      <c r="S18" s="15">
        <v>3</v>
      </c>
      <c r="T18" s="15">
        <v>3</v>
      </c>
      <c r="U18" s="15">
        <v>3</v>
      </c>
      <c r="V18" s="15">
        <v>4</v>
      </c>
      <c r="W18" s="15">
        <v>4</v>
      </c>
      <c r="X18" s="15">
        <v>4</v>
      </c>
      <c r="Y18" s="15">
        <v>4</v>
      </c>
      <c r="Z18" s="15">
        <v>5</v>
      </c>
      <c r="AA18" s="15">
        <v>3</v>
      </c>
      <c r="AB18" s="15">
        <v>3</v>
      </c>
      <c r="AC18" s="15">
        <v>4</v>
      </c>
      <c r="AD18" s="15">
        <v>4</v>
      </c>
      <c r="AE18" s="15">
        <v>4</v>
      </c>
      <c r="AF18" s="15">
        <v>3</v>
      </c>
      <c r="AG18" s="15">
        <v>3</v>
      </c>
      <c r="AH18" s="15">
        <v>3</v>
      </c>
      <c r="AI18" s="15">
        <v>4</v>
      </c>
      <c r="AJ18" s="15">
        <v>4</v>
      </c>
      <c r="AK18" s="3">
        <f t="shared" si="0"/>
        <v>4</v>
      </c>
    </row>
    <row r="19" spans="1:37" ht="30" customHeight="1">
      <c r="A19" s="106">
        <v>9</v>
      </c>
      <c r="B19" s="104" t="s">
        <v>344</v>
      </c>
      <c r="C19" s="105" t="s">
        <v>375</v>
      </c>
      <c r="D19" s="105" t="s">
        <v>105</v>
      </c>
      <c r="E19" s="15">
        <v>5</v>
      </c>
      <c r="F19" s="15">
        <v>5</v>
      </c>
      <c r="G19" s="15">
        <v>5</v>
      </c>
      <c r="H19" s="15">
        <v>5</v>
      </c>
      <c r="I19" s="15">
        <v>5</v>
      </c>
      <c r="J19" s="15">
        <v>5</v>
      </c>
      <c r="K19" s="15">
        <v>3</v>
      </c>
      <c r="L19" s="15">
        <v>3</v>
      </c>
      <c r="M19" s="15">
        <v>2</v>
      </c>
      <c r="N19" s="15">
        <v>4</v>
      </c>
      <c r="O19" s="15">
        <v>4</v>
      </c>
      <c r="P19" s="15">
        <v>2</v>
      </c>
      <c r="Q19" s="15">
        <v>3</v>
      </c>
      <c r="R19" s="15">
        <v>6</v>
      </c>
      <c r="S19" s="15">
        <v>3</v>
      </c>
      <c r="T19" s="15">
        <v>4</v>
      </c>
      <c r="U19" s="15">
        <v>3</v>
      </c>
      <c r="V19" s="15">
        <v>5</v>
      </c>
      <c r="W19" s="15">
        <v>4</v>
      </c>
      <c r="X19" s="15">
        <v>4</v>
      </c>
      <c r="Y19" s="15">
        <v>5</v>
      </c>
      <c r="Z19" s="15">
        <v>5</v>
      </c>
      <c r="AA19" s="15">
        <v>2</v>
      </c>
      <c r="AB19" s="15">
        <v>3</v>
      </c>
      <c r="AC19" s="15">
        <v>3</v>
      </c>
      <c r="AD19" s="15">
        <v>4</v>
      </c>
      <c r="AE19" s="15">
        <v>5</v>
      </c>
      <c r="AF19" s="15">
        <v>3</v>
      </c>
      <c r="AG19" s="15">
        <v>3</v>
      </c>
      <c r="AH19" s="15">
        <v>4</v>
      </c>
      <c r="AI19" s="15">
        <v>4</v>
      </c>
      <c r="AJ19" s="15">
        <v>4</v>
      </c>
      <c r="AK19" s="3">
        <f t="shared" si="0"/>
        <v>4</v>
      </c>
    </row>
    <row r="20" spans="1:37" ht="30" customHeight="1">
      <c r="A20" s="106">
        <v>10</v>
      </c>
      <c r="B20" s="104" t="s">
        <v>345</v>
      </c>
      <c r="C20" s="105" t="s">
        <v>376</v>
      </c>
      <c r="D20" s="105" t="s">
        <v>105</v>
      </c>
      <c r="E20" s="15">
        <v>5</v>
      </c>
      <c r="F20" s="15">
        <v>5</v>
      </c>
      <c r="G20" s="15">
        <v>5</v>
      </c>
      <c r="H20" s="15">
        <v>5</v>
      </c>
      <c r="I20" s="15">
        <v>5</v>
      </c>
      <c r="J20" s="15">
        <v>5</v>
      </c>
      <c r="K20" s="15">
        <v>3</v>
      </c>
      <c r="L20" s="15">
        <v>3</v>
      </c>
      <c r="M20" s="15">
        <v>2</v>
      </c>
      <c r="N20" s="15">
        <v>4</v>
      </c>
      <c r="O20" s="15">
        <v>4</v>
      </c>
      <c r="P20" s="15">
        <v>2</v>
      </c>
      <c r="Q20" s="15">
        <v>3</v>
      </c>
      <c r="R20" s="15">
        <v>6</v>
      </c>
      <c r="S20" s="15">
        <v>3</v>
      </c>
      <c r="T20" s="15">
        <v>4</v>
      </c>
      <c r="U20" s="15">
        <v>3</v>
      </c>
      <c r="V20" s="15">
        <v>4</v>
      </c>
      <c r="W20" s="15">
        <v>3</v>
      </c>
      <c r="X20" s="15">
        <v>4</v>
      </c>
      <c r="Y20" s="15">
        <v>4</v>
      </c>
      <c r="Z20" s="15">
        <v>4</v>
      </c>
      <c r="AA20" s="15">
        <v>3</v>
      </c>
      <c r="AB20" s="15">
        <v>3</v>
      </c>
      <c r="AC20" s="15">
        <v>2</v>
      </c>
      <c r="AD20" s="15">
        <v>4</v>
      </c>
      <c r="AE20" s="15">
        <v>4</v>
      </c>
      <c r="AF20" s="15">
        <v>2</v>
      </c>
      <c r="AG20" s="15">
        <v>2</v>
      </c>
      <c r="AH20" s="15">
        <v>4</v>
      </c>
      <c r="AI20" s="15">
        <v>4</v>
      </c>
      <c r="AJ20" s="15">
        <v>3</v>
      </c>
      <c r="AK20" s="3">
        <f t="shared" si="0"/>
        <v>4</v>
      </c>
    </row>
    <row r="21" spans="1:37" ht="30" customHeight="1">
      <c r="A21" s="106">
        <v>11</v>
      </c>
      <c r="B21" s="104" t="s">
        <v>346</v>
      </c>
      <c r="C21" s="105" t="s">
        <v>377</v>
      </c>
      <c r="D21" s="105" t="s">
        <v>124</v>
      </c>
      <c r="E21" s="15">
        <v>5</v>
      </c>
      <c r="F21" s="15">
        <v>5</v>
      </c>
      <c r="G21" s="15">
        <v>5</v>
      </c>
      <c r="H21" s="15">
        <v>5</v>
      </c>
      <c r="I21" s="15">
        <v>5</v>
      </c>
      <c r="J21" s="15">
        <v>5</v>
      </c>
      <c r="K21" s="15">
        <v>3</v>
      </c>
      <c r="L21" s="15">
        <v>3</v>
      </c>
      <c r="M21" s="15">
        <v>2</v>
      </c>
      <c r="N21" s="15">
        <v>4</v>
      </c>
      <c r="O21" s="15">
        <v>4</v>
      </c>
      <c r="P21" s="15">
        <v>2</v>
      </c>
      <c r="Q21" s="15">
        <v>3</v>
      </c>
      <c r="R21" s="15">
        <v>6</v>
      </c>
      <c r="S21" s="15">
        <v>3</v>
      </c>
      <c r="T21" s="15">
        <v>4</v>
      </c>
      <c r="U21" s="15">
        <v>2</v>
      </c>
      <c r="V21" s="15">
        <v>5</v>
      </c>
      <c r="W21" s="15">
        <v>2</v>
      </c>
      <c r="X21" s="15">
        <v>5</v>
      </c>
      <c r="Y21" s="15">
        <v>5</v>
      </c>
      <c r="Z21" s="15">
        <v>3</v>
      </c>
      <c r="AA21" s="15">
        <v>3</v>
      </c>
      <c r="AB21" s="15">
        <v>2</v>
      </c>
      <c r="AC21" s="15">
        <v>3</v>
      </c>
      <c r="AD21" s="15">
        <v>4</v>
      </c>
      <c r="AE21" s="15">
        <v>5</v>
      </c>
      <c r="AF21" s="15">
        <v>3</v>
      </c>
      <c r="AG21" s="15">
        <v>3</v>
      </c>
      <c r="AH21" s="15">
        <v>4</v>
      </c>
      <c r="AI21" s="15">
        <v>5</v>
      </c>
      <c r="AJ21" s="15">
        <v>2</v>
      </c>
      <c r="AK21" s="3">
        <f t="shared" si="0"/>
        <v>4</v>
      </c>
    </row>
    <row r="22" spans="1:37" ht="30" customHeight="1">
      <c r="A22" s="106">
        <v>12</v>
      </c>
      <c r="B22" s="104" t="s">
        <v>347</v>
      </c>
      <c r="C22" s="105" t="s">
        <v>378</v>
      </c>
      <c r="D22" s="105" t="s">
        <v>105</v>
      </c>
      <c r="E22" s="15">
        <v>5</v>
      </c>
      <c r="F22" s="15">
        <v>5</v>
      </c>
      <c r="G22" s="15">
        <v>5</v>
      </c>
      <c r="H22" s="15">
        <v>5</v>
      </c>
      <c r="I22" s="15">
        <v>5</v>
      </c>
      <c r="J22" s="15">
        <v>5</v>
      </c>
      <c r="K22" s="15">
        <v>3</v>
      </c>
      <c r="L22" s="15">
        <v>3</v>
      </c>
      <c r="M22" s="15">
        <v>2</v>
      </c>
      <c r="N22" s="15">
        <v>4</v>
      </c>
      <c r="O22" s="15">
        <v>4</v>
      </c>
      <c r="P22" s="15">
        <v>2</v>
      </c>
      <c r="Q22" s="15">
        <v>3</v>
      </c>
      <c r="R22" s="15">
        <v>6</v>
      </c>
      <c r="S22" s="15">
        <v>3</v>
      </c>
      <c r="T22" s="15">
        <v>3</v>
      </c>
      <c r="U22" s="15">
        <v>3</v>
      </c>
      <c r="V22" s="15">
        <v>3</v>
      </c>
      <c r="W22" s="15">
        <v>3</v>
      </c>
      <c r="X22" s="15">
        <v>3</v>
      </c>
      <c r="Y22" s="15">
        <v>5</v>
      </c>
      <c r="Z22" s="15">
        <v>3</v>
      </c>
      <c r="AA22" s="15">
        <v>3</v>
      </c>
      <c r="AB22" s="15">
        <v>3</v>
      </c>
      <c r="AC22" s="15">
        <v>3</v>
      </c>
      <c r="AD22" s="15">
        <v>4</v>
      </c>
      <c r="AE22" s="15">
        <v>3</v>
      </c>
      <c r="AF22" s="15">
        <v>3</v>
      </c>
      <c r="AG22" s="15">
        <v>3</v>
      </c>
      <c r="AH22" s="15">
        <v>3</v>
      </c>
      <c r="AI22" s="15">
        <v>4</v>
      </c>
      <c r="AJ22" s="15">
        <v>3</v>
      </c>
      <c r="AK22" s="3">
        <f t="shared" si="0"/>
        <v>4</v>
      </c>
    </row>
    <row r="23" spans="1:37" ht="30" customHeight="1">
      <c r="A23" s="106">
        <v>13</v>
      </c>
      <c r="B23" s="104" t="s">
        <v>348</v>
      </c>
      <c r="C23" s="105" t="s">
        <v>379</v>
      </c>
      <c r="D23" s="105" t="s">
        <v>105</v>
      </c>
      <c r="E23" s="15">
        <v>5</v>
      </c>
      <c r="F23" s="15">
        <v>5</v>
      </c>
      <c r="G23" s="15">
        <v>5</v>
      </c>
      <c r="H23" s="15">
        <v>5</v>
      </c>
      <c r="I23" s="15">
        <v>5</v>
      </c>
      <c r="J23" s="15">
        <v>5</v>
      </c>
      <c r="K23" s="15">
        <v>3</v>
      </c>
      <c r="L23" s="15">
        <v>3</v>
      </c>
      <c r="M23" s="15">
        <v>2</v>
      </c>
      <c r="N23" s="15">
        <v>4</v>
      </c>
      <c r="O23" s="15">
        <v>4</v>
      </c>
      <c r="P23" s="15">
        <v>2</v>
      </c>
      <c r="Q23" s="15">
        <v>3</v>
      </c>
      <c r="R23" s="15">
        <v>6</v>
      </c>
      <c r="S23" s="15">
        <v>3</v>
      </c>
      <c r="T23" s="15">
        <v>3</v>
      </c>
      <c r="U23" s="15">
        <v>3</v>
      </c>
      <c r="V23" s="15">
        <v>3</v>
      </c>
      <c r="W23" s="15">
        <v>3</v>
      </c>
      <c r="X23" s="15">
        <v>3</v>
      </c>
      <c r="Y23" s="15">
        <v>5</v>
      </c>
      <c r="Z23" s="15">
        <v>3</v>
      </c>
      <c r="AA23" s="15">
        <v>2</v>
      </c>
      <c r="AB23" s="15">
        <v>3</v>
      </c>
      <c r="AC23" s="15">
        <v>4</v>
      </c>
      <c r="AD23" s="15">
        <v>4</v>
      </c>
      <c r="AE23" s="15">
        <v>3</v>
      </c>
      <c r="AF23" s="15">
        <v>3</v>
      </c>
      <c r="AG23" s="15">
        <v>3</v>
      </c>
      <c r="AH23" s="15">
        <v>3</v>
      </c>
      <c r="AI23" s="15">
        <v>3</v>
      </c>
      <c r="AJ23" s="15">
        <v>3</v>
      </c>
      <c r="AK23" s="3">
        <f t="shared" si="0"/>
        <v>4</v>
      </c>
    </row>
    <row r="24" spans="1:37" ht="30" customHeight="1">
      <c r="A24" s="106">
        <v>14</v>
      </c>
      <c r="B24" s="104" t="s">
        <v>349</v>
      </c>
      <c r="C24" s="105" t="s">
        <v>380</v>
      </c>
      <c r="D24" s="105" t="s">
        <v>124</v>
      </c>
      <c r="E24" s="15">
        <v>5</v>
      </c>
      <c r="F24" s="15">
        <v>5</v>
      </c>
      <c r="G24" s="15">
        <v>5</v>
      </c>
      <c r="H24" s="15">
        <v>5</v>
      </c>
      <c r="I24" s="15">
        <v>5</v>
      </c>
      <c r="J24" s="15">
        <v>5</v>
      </c>
      <c r="K24" s="15">
        <v>3</v>
      </c>
      <c r="L24" s="15">
        <v>3</v>
      </c>
      <c r="M24" s="15">
        <v>2</v>
      </c>
      <c r="N24" s="15">
        <v>4</v>
      </c>
      <c r="O24" s="15">
        <v>4</v>
      </c>
      <c r="P24" s="15">
        <v>2</v>
      </c>
      <c r="Q24" s="15">
        <v>3</v>
      </c>
      <c r="R24" s="15">
        <v>6</v>
      </c>
      <c r="S24" s="15">
        <v>3</v>
      </c>
      <c r="T24" s="15">
        <v>3</v>
      </c>
      <c r="U24" s="15">
        <v>4</v>
      </c>
      <c r="V24" s="15">
        <v>3</v>
      </c>
      <c r="W24" s="15">
        <v>4</v>
      </c>
      <c r="X24" s="15">
        <v>3</v>
      </c>
      <c r="Y24" s="15">
        <v>4</v>
      </c>
      <c r="Z24" s="15">
        <v>2</v>
      </c>
      <c r="AA24" s="15">
        <v>3</v>
      </c>
      <c r="AB24" s="15">
        <v>3</v>
      </c>
      <c r="AC24" s="15">
        <v>4</v>
      </c>
      <c r="AD24" s="15">
        <v>4</v>
      </c>
      <c r="AE24" s="15">
        <v>3</v>
      </c>
      <c r="AF24" s="15">
        <v>3</v>
      </c>
      <c r="AG24" s="15">
        <v>2</v>
      </c>
      <c r="AH24" s="15">
        <v>3</v>
      </c>
      <c r="AI24" s="15">
        <v>3</v>
      </c>
      <c r="AJ24" s="15">
        <v>4</v>
      </c>
      <c r="AK24" s="3">
        <f t="shared" si="0"/>
        <v>4</v>
      </c>
    </row>
    <row r="25" spans="1:37" ht="30" customHeight="1">
      <c r="A25" s="106">
        <v>15</v>
      </c>
      <c r="B25" s="104" t="s">
        <v>350</v>
      </c>
      <c r="C25" s="105" t="s">
        <v>381</v>
      </c>
      <c r="D25" s="105" t="s">
        <v>124</v>
      </c>
      <c r="E25" s="15">
        <v>3</v>
      </c>
      <c r="F25" s="15">
        <v>2</v>
      </c>
      <c r="G25" s="15">
        <v>2</v>
      </c>
      <c r="H25" s="15">
        <v>2</v>
      </c>
      <c r="I25" s="15">
        <v>2</v>
      </c>
      <c r="J25" s="15">
        <v>2</v>
      </c>
      <c r="K25" s="15">
        <v>3</v>
      </c>
      <c r="L25" s="15">
        <v>3</v>
      </c>
      <c r="M25" s="15">
        <v>2</v>
      </c>
      <c r="N25" s="15">
        <v>3</v>
      </c>
      <c r="O25" s="15">
        <v>3</v>
      </c>
      <c r="P25" s="15">
        <v>2</v>
      </c>
      <c r="Q25" s="15">
        <v>3</v>
      </c>
      <c r="R25" s="15">
        <v>3</v>
      </c>
      <c r="S25" s="15">
        <v>3</v>
      </c>
      <c r="T25" s="15">
        <v>2</v>
      </c>
      <c r="U25" s="15">
        <v>5</v>
      </c>
      <c r="V25" s="15">
        <v>5</v>
      </c>
      <c r="W25" s="15">
        <v>4</v>
      </c>
      <c r="X25" s="15">
        <v>2</v>
      </c>
      <c r="Y25" s="15">
        <v>5</v>
      </c>
      <c r="Z25" s="15">
        <v>3</v>
      </c>
      <c r="AA25" s="15">
        <v>3</v>
      </c>
      <c r="AB25" s="15">
        <v>3</v>
      </c>
      <c r="AC25" s="15">
        <v>4</v>
      </c>
      <c r="AD25" s="15">
        <v>4</v>
      </c>
      <c r="AE25" s="15">
        <v>5</v>
      </c>
      <c r="AF25" s="15">
        <v>3</v>
      </c>
      <c r="AG25" s="15">
        <v>3</v>
      </c>
      <c r="AH25" s="15">
        <v>3</v>
      </c>
      <c r="AI25" s="15">
        <v>3</v>
      </c>
      <c r="AJ25" s="15">
        <v>4</v>
      </c>
      <c r="AK25" s="3">
        <f t="shared" si="0"/>
        <v>3</v>
      </c>
    </row>
    <row r="26" spans="1:37" ht="30" customHeight="1">
      <c r="A26" s="106">
        <v>16</v>
      </c>
      <c r="B26" s="104" t="s">
        <v>351</v>
      </c>
      <c r="C26" s="105" t="s">
        <v>399</v>
      </c>
      <c r="D26" s="105" t="s">
        <v>105</v>
      </c>
      <c r="E26" s="15">
        <v>5</v>
      </c>
      <c r="F26" s="15">
        <v>5</v>
      </c>
      <c r="G26" s="15">
        <v>5</v>
      </c>
      <c r="H26" s="15">
        <v>5</v>
      </c>
      <c r="I26" s="15">
        <v>3</v>
      </c>
      <c r="J26" s="15">
        <v>3</v>
      </c>
      <c r="K26" s="15">
        <v>3</v>
      </c>
      <c r="L26" s="15">
        <v>3</v>
      </c>
      <c r="M26" s="15">
        <v>2</v>
      </c>
      <c r="N26" s="15">
        <v>3</v>
      </c>
      <c r="O26" s="15">
        <v>2</v>
      </c>
      <c r="P26" s="15">
        <v>2</v>
      </c>
      <c r="Q26" s="15">
        <v>3</v>
      </c>
      <c r="R26" s="15">
        <v>5</v>
      </c>
      <c r="S26" s="15">
        <v>5</v>
      </c>
      <c r="T26" s="15">
        <v>5</v>
      </c>
      <c r="U26" s="15">
        <v>3</v>
      </c>
      <c r="V26" s="15">
        <v>3</v>
      </c>
      <c r="W26" s="15">
        <v>4</v>
      </c>
      <c r="X26" s="15">
        <v>4</v>
      </c>
      <c r="Y26" s="15">
        <v>4</v>
      </c>
      <c r="Z26" s="15">
        <v>3</v>
      </c>
      <c r="AA26" s="15">
        <v>4</v>
      </c>
      <c r="AB26" s="15">
        <v>2</v>
      </c>
      <c r="AC26" s="15">
        <v>4</v>
      </c>
      <c r="AD26" s="15">
        <v>4</v>
      </c>
      <c r="AE26" s="15">
        <v>3</v>
      </c>
      <c r="AF26" s="15">
        <v>5</v>
      </c>
      <c r="AG26" s="15">
        <v>5</v>
      </c>
      <c r="AH26" s="15">
        <v>3</v>
      </c>
      <c r="AI26" s="15">
        <v>5</v>
      </c>
      <c r="AJ26" s="15">
        <v>4</v>
      </c>
      <c r="AK26" s="3">
        <f t="shared" si="0"/>
        <v>4</v>
      </c>
    </row>
    <row r="27" spans="1:37" ht="30" customHeight="1">
      <c r="A27" s="106">
        <v>17</v>
      </c>
      <c r="B27" s="104" t="s">
        <v>352</v>
      </c>
      <c r="C27" s="105" t="s">
        <v>382</v>
      </c>
      <c r="D27" s="105" t="s">
        <v>124</v>
      </c>
      <c r="E27" s="15">
        <v>5</v>
      </c>
      <c r="F27" s="15">
        <v>5</v>
      </c>
      <c r="G27" s="15">
        <v>5</v>
      </c>
      <c r="H27" s="15">
        <v>5</v>
      </c>
      <c r="I27" s="15">
        <v>5</v>
      </c>
      <c r="J27" s="15">
        <v>5</v>
      </c>
      <c r="K27" s="15">
        <v>3</v>
      </c>
      <c r="L27" s="15">
        <v>3</v>
      </c>
      <c r="M27" s="15">
        <v>2</v>
      </c>
      <c r="N27" s="15">
        <v>4</v>
      </c>
      <c r="O27" s="15">
        <v>4</v>
      </c>
      <c r="P27" s="15">
        <v>2</v>
      </c>
      <c r="Q27" s="15">
        <v>3</v>
      </c>
      <c r="R27" s="15">
        <v>6</v>
      </c>
      <c r="S27" s="15">
        <v>3</v>
      </c>
      <c r="T27" s="15">
        <v>3</v>
      </c>
      <c r="U27" s="15">
        <v>5</v>
      </c>
      <c r="V27" s="15">
        <v>5</v>
      </c>
      <c r="W27" s="15">
        <v>4</v>
      </c>
      <c r="X27" s="15">
        <v>4</v>
      </c>
      <c r="Y27" s="15">
        <v>5</v>
      </c>
      <c r="Z27" s="15">
        <v>4</v>
      </c>
      <c r="AA27" s="15">
        <v>4</v>
      </c>
      <c r="AB27" s="15">
        <v>3</v>
      </c>
      <c r="AC27" s="15">
        <v>3</v>
      </c>
      <c r="AD27" s="15">
        <v>4</v>
      </c>
      <c r="AE27" s="15">
        <v>5</v>
      </c>
      <c r="AF27" s="15">
        <v>3</v>
      </c>
      <c r="AG27" s="15">
        <v>4</v>
      </c>
      <c r="AH27" s="15">
        <v>3</v>
      </c>
      <c r="AI27" s="15">
        <v>2</v>
      </c>
      <c r="AJ27" s="15">
        <v>4</v>
      </c>
      <c r="AK27" s="3">
        <f t="shared" si="0"/>
        <v>4</v>
      </c>
    </row>
    <row r="28" spans="1:37" ht="30" customHeight="1">
      <c r="A28" s="106">
        <v>18</v>
      </c>
      <c r="B28" s="104" t="s">
        <v>353</v>
      </c>
      <c r="C28" s="105" t="s">
        <v>383</v>
      </c>
      <c r="D28" s="105" t="s">
        <v>124</v>
      </c>
      <c r="E28" s="15">
        <v>5</v>
      </c>
      <c r="F28" s="15">
        <v>5</v>
      </c>
      <c r="G28" s="15">
        <v>5</v>
      </c>
      <c r="H28" s="15">
        <v>5</v>
      </c>
      <c r="I28" s="15">
        <v>5</v>
      </c>
      <c r="J28" s="15">
        <v>5</v>
      </c>
      <c r="K28" s="15">
        <v>3</v>
      </c>
      <c r="L28" s="15">
        <v>3</v>
      </c>
      <c r="M28" s="15">
        <v>2</v>
      </c>
      <c r="N28" s="15">
        <v>4</v>
      </c>
      <c r="O28" s="15">
        <v>4</v>
      </c>
      <c r="P28" s="15">
        <v>2</v>
      </c>
      <c r="Q28" s="15">
        <v>3</v>
      </c>
      <c r="R28" s="15">
        <v>6</v>
      </c>
      <c r="S28" s="15">
        <v>3</v>
      </c>
      <c r="T28" s="15">
        <v>4</v>
      </c>
      <c r="U28" s="15">
        <v>5</v>
      </c>
      <c r="V28" s="15">
        <v>3</v>
      </c>
      <c r="W28" s="15">
        <v>3</v>
      </c>
      <c r="X28" s="15">
        <v>4</v>
      </c>
      <c r="Y28" s="15">
        <v>4</v>
      </c>
      <c r="Z28" s="15">
        <v>4</v>
      </c>
      <c r="AA28" s="15">
        <v>4</v>
      </c>
      <c r="AB28" s="15">
        <v>3</v>
      </c>
      <c r="AC28" s="15">
        <v>2</v>
      </c>
      <c r="AD28" s="15">
        <v>4</v>
      </c>
      <c r="AE28" s="15">
        <v>3</v>
      </c>
      <c r="AF28" s="15">
        <v>3</v>
      </c>
      <c r="AG28" s="15">
        <v>4</v>
      </c>
      <c r="AH28" s="15">
        <v>2</v>
      </c>
      <c r="AI28" s="15">
        <v>3</v>
      </c>
      <c r="AJ28" s="15">
        <v>5</v>
      </c>
      <c r="AK28" s="3">
        <f t="shared" si="0"/>
        <v>4</v>
      </c>
    </row>
    <row r="29" spans="1:37" ht="30" customHeight="1">
      <c r="A29" s="106">
        <v>19</v>
      </c>
      <c r="B29" s="104" t="s">
        <v>354</v>
      </c>
      <c r="C29" s="105" t="s">
        <v>384</v>
      </c>
      <c r="D29" s="105" t="s">
        <v>124</v>
      </c>
      <c r="E29" s="15">
        <v>5</v>
      </c>
      <c r="F29" s="15">
        <v>5</v>
      </c>
      <c r="G29" s="15">
        <v>5</v>
      </c>
      <c r="H29" s="15">
        <v>5</v>
      </c>
      <c r="I29" s="15">
        <v>5</v>
      </c>
      <c r="J29" s="15">
        <v>5</v>
      </c>
      <c r="K29" s="15">
        <v>3</v>
      </c>
      <c r="L29" s="15">
        <v>3</v>
      </c>
      <c r="M29" s="15">
        <v>2</v>
      </c>
      <c r="N29" s="15">
        <v>4</v>
      </c>
      <c r="O29" s="15">
        <v>4</v>
      </c>
      <c r="P29" s="15">
        <v>2</v>
      </c>
      <c r="Q29" s="15">
        <v>3</v>
      </c>
      <c r="R29" s="15">
        <v>6</v>
      </c>
      <c r="S29" s="15">
        <v>3</v>
      </c>
      <c r="T29" s="15">
        <v>4</v>
      </c>
      <c r="U29" s="15">
        <v>5</v>
      </c>
      <c r="V29" s="15">
        <v>3</v>
      </c>
      <c r="W29" s="15">
        <v>2</v>
      </c>
      <c r="X29" s="15">
        <v>4</v>
      </c>
      <c r="Y29" s="15">
        <v>5</v>
      </c>
      <c r="Z29" s="15">
        <v>4</v>
      </c>
      <c r="AA29" s="15">
        <v>3</v>
      </c>
      <c r="AB29" s="15">
        <v>4</v>
      </c>
      <c r="AC29" s="15">
        <v>3</v>
      </c>
      <c r="AD29" s="15">
        <v>4</v>
      </c>
      <c r="AE29" s="15">
        <v>3</v>
      </c>
      <c r="AF29" s="15">
        <v>4</v>
      </c>
      <c r="AG29" s="15">
        <v>4</v>
      </c>
      <c r="AH29" s="15">
        <v>3</v>
      </c>
      <c r="AI29" s="15">
        <v>4</v>
      </c>
      <c r="AJ29" s="15">
        <v>3</v>
      </c>
      <c r="AK29" s="3">
        <f t="shared" si="0"/>
        <v>4</v>
      </c>
    </row>
    <row r="30" spans="1:37" ht="30" customHeight="1">
      <c r="A30" s="106">
        <v>20</v>
      </c>
      <c r="B30" s="104" t="s">
        <v>355</v>
      </c>
      <c r="C30" s="105" t="s">
        <v>385</v>
      </c>
      <c r="D30" s="105" t="s">
        <v>124</v>
      </c>
      <c r="E30" s="15">
        <v>5</v>
      </c>
      <c r="F30" s="15">
        <v>5</v>
      </c>
      <c r="G30" s="15">
        <v>5</v>
      </c>
      <c r="H30" s="15">
        <v>5</v>
      </c>
      <c r="I30" s="15">
        <v>5</v>
      </c>
      <c r="J30" s="15">
        <v>5</v>
      </c>
      <c r="K30" s="15">
        <v>3</v>
      </c>
      <c r="L30" s="15">
        <v>3</v>
      </c>
      <c r="M30" s="15">
        <v>2</v>
      </c>
      <c r="N30" s="15">
        <v>4</v>
      </c>
      <c r="O30" s="15">
        <v>4</v>
      </c>
      <c r="P30" s="15">
        <v>2</v>
      </c>
      <c r="Q30" s="15">
        <v>3</v>
      </c>
      <c r="R30" s="15">
        <v>6</v>
      </c>
      <c r="S30" s="15">
        <v>3</v>
      </c>
      <c r="T30" s="15">
        <v>4</v>
      </c>
      <c r="U30" s="15">
        <v>3</v>
      </c>
      <c r="V30" s="15">
        <v>4</v>
      </c>
      <c r="W30" s="15">
        <v>3</v>
      </c>
      <c r="X30" s="15">
        <v>4</v>
      </c>
      <c r="Y30" s="15">
        <v>5</v>
      </c>
      <c r="Z30" s="15">
        <v>5</v>
      </c>
      <c r="AA30" s="15">
        <v>2</v>
      </c>
      <c r="AB30" s="15">
        <v>3</v>
      </c>
      <c r="AC30" s="15">
        <v>3</v>
      </c>
      <c r="AD30" s="15">
        <v>4</v>
      </c>
      <c r="AE30" s="15">
        <v>3</v>
      </c>
      <c r="AF30" s="15">
        <v>4</v>
      </c>
      <c r="AG30" s="15">
        <v>4</v>
      </c>
      <c r="AH30" s="15">
        <v>3</v>
      </c>
      <c r="AI30" s="15">
        <v>5</v>
      </c>
      <c r="AJ30" s="15">
        <v>2</v>
      </c>
      <c r="AK30" s="3">
        <f t="shared" si="0"/>
        <v>4</v>
      </c>
    </row>
    <row r="31" spans="1:37" ht="30" customHeight="1">
      <c r="A31" s="106">
        <v>21</v>
      </c>
      <c r="B31" s="104" t="s">
        <v>356</v>
      </c>
      <c r="C31" s="105" t="s">
        <v>386</v>
      </c>
      <c r="D31" s="105" t="s">
        <v>105</v>
      </c>
      <c r="E31" s="15">
        <v>5</v>
      </c>
      <c r="F31" s="15">
        <v>5</v>
      </c>
      <c r="G31" s="15">
        <v>5</v>
      </c>
      <c r="H31" s="15">
        <v>5</v>
      </c>
      <c r="I31" s="15">
        <v>5</v>
      </c>
      <c r="J31" s="15">
        <v>5</v>
      </c>
      <c r="K31" s="15">
        <v>3</v>
      </c>
      <c r="L31" s="15">
        <v>3</v>
      </c>
      <c r="M31" s="15">
        <v>2</v>
      </c>
      <c r="N31" s="15">
        <v>4</v>
      </c>
      <c r="O31" s="15">
        <v>4</v>
      </c>
      <c r="P31" s="15">
        <v>2</v>
      </c>
      <c r="Q31" s="15">
        <v>3</v>
      </c>
      <c r="R31" s="15">
        <v>6</v>
      </c>
      <c r="S31" s="15">
        <v>3</v>
      </c>
      <c r="T31" s="15">
        <v>3</v>
      </c>
      <c r="U31" s="15">
        <v>3</v>
      </c>
      <c r="V31" s="15">
        <v>4</v>
      </c>
      <c r="W31" s="15">
        <v>3</v>
      </c>
      <c r="X31" s="15">
        <v>5</v>
      </c>
      <c r="Y31" s="15">
        <v>4</v>
      </c>
      <c r="Z31" s="15">
        <v>4</v>
      </c>
      <c r="AA31" s="15">
        <v>3</v>
      </c>
      <c r="AB31" s="15">
        <v>3</v>
      </c>
      <c r="AC31" s="15">
        <v>4</v>
      </c>
      <c r="AD31" s="15">
        <v>4</v>
      </c>
      <c r="AE31" s="15">
        <v>3</v>
      </c>
      <c r="AF31" s="15">
        <v>3</v>
      </c>
      <c r="AG31" s="15">
        <v>3</v>
      </c>
      <c r="AH31" s="15">
        <v>3</v>
      </c>
      <c r="AI31" s="15">
        <v>4</v>
      </c>
      <c r="AJ31" s="15">
        <v>3</v>
      </c>
      <c r="AK31" s="3">
        <f t="shared" si="0"/>
        <v>4</v>
      </c>
    </row>
    <row r="32" spans="1:37" ht="30" customHeight="1">
      <c r="A32" s="106">
        <v>22</v>
      </c>
      <c r="B32" s="104" t="s">
        <v>357</v>
      </c>
      <c r="C32" s="105" t="s">
        <v>387</v>
      </c>
      <c r="D32" s="105" t="s">
        <v>105</v>
      </c>
      <c r="E32" s="15">
        <v>5</v>
      </c>
      <c r="F32" s="15">
        <v>5</v>
      </c>
      <c r="G32" s="15">
        <v>5</v>
      </c>
      <c r="H32" s="15">
        <v>5</v>
      </c>
      <c r="I32" s="15">
        <v>5</v>
      </c>
      <c r="J32" s="15">
        <v>5</v>
      </c>
      <c r="K32" s="15">
        <v>3</v>
      </c>
      <c r="L32" s="15">
        <v>3</v>
      </c>
      <c r="M32" s="15">
        <v>2</v>
      </c>
      <c r="N32" s="15">
        <v>4</v>
      </c>
      <c r="O32" s="15">
        <v>4</v>
      </c>
      <c r="P32" s="15">
        <v>2</v>
      </c>
      <c r="Q32" s="15">
        <v>3</v>
      </c>
      <c r="R32" s="15">
        <v>6</v>
      </c>
      <c r="S32" s="15">
        <v>3</v>
      </c>
      <c r="T32" s="15">
        <v>3</v>
      </c>
      <c r="U32" s="15">
        <v>3</v>
      </c>
      <c r="V32" s="15">
        <v>5</v>
      </c>
      <c r="W32" s="15">
        <v>4</v>
      </c>
      <c r="X32" s="15">
        <v>3</v>
      </c>
      <c r="Y32" s="15">
        <v>4</v>
      </c>
      <c r="Z32" s="15">
        <v>3</v>
      </c>
      <c r="AA32" s="15">
        <v>3</v>
      </c>
      <c r="AB32" s="15">
        <v>3</v>
      </c>
      <c r="AC32" s="15">
        <v>4</v>
      </c>
      <c r="AD32" s="15">
        <v>4</v>
      </c>
      <c r="AE32" s="15">
        <v>5</v>
      </c>
      <c r="AF32" s="15">
        <v>3</v>
      </c>
      <c r="AG32" s="15">
        <v>5</v>
      </c>
      <c r="AH32" s="15">
        <v>2</v>
      </c>
      <c r="AI32" s="15">
        <v>3</v>
      </c>
      <c r="AJ32" s="15">
        <v>3</v>
      </c>
      <c r="AK32" s="3">
        <f t="shared" si="0"/>
        <v>4</v>
      </c>
    </row>
    <row r="33" spans="1:37" ht="30" customHeight="1">
      <c r="A33" s="106">
        <v>23</v>
      </c>
      <c r="B33" s="104" t="s">
        <v>358</v>
      </c>
      <c r="C33" s="105" t="s">
        <v>388</v>
      </c>
      <c r="D33" s="105" t="s">
        <v>105</v>
      </c>
      <c r="E33" s="15">
        <v>5</v>
      </c>
      <c r="F33" s="15">
        <v>5</v>
      </c>
      <c r="G33" s="15">
        <v>5</v>
      </c>
      <c r="H33" s="15">
        <v>5</v>
      </c>
      <c r="I33" s="15">
        <v>5</v>
      </c>
      <c r="J33" s="15">
        <v>5</v>
      </c>
      <c r="K33" s="15">
        <v>3</v>
      </c>
      <c r="L33" s="15">
        <v>3</v>
      </c>
      <c r="M33" s="15">
        <v>2</v>
      </c>
      <c r="N33" s="15">
        <v>4</v>
      </c>
      <c r="O33" s="15">
        <v>4</v>
      </c>
      <c r="P33" s="15">
        <v>2</v>
      </c>
      <c r="Q33" s="15">
        <v>3</v>
      </c>
      <c r="R33" s="15">
        <v>6</v>
      </c>
      <c r="S33" s="15">
        <v>3</v>
      </c>
      <c r="T33" s="15">
        <v>3</v>
      </c>
      <c r="U33" s="15">
        <v>2</v>
      </c>
      <c r="V33" s="15">
        <v>5</v>
      </c>
      <c r="W33" s="15">
        <v>4</v>
      </c>
      <c r="X33" s="15">
        <v>3</v>
      </c>
      <c r="Y33" s="15">
        <v>5</v>
      </c>
      <c r="Z33" s="15">
        <v>3</v>
      </c>
      <c r="AA33" s="15">
        <v>4</v>
      </c>
      <c r="AB33" s="15">
        <v>2</v>
      </c>
      <c r="AC33" s="15">
        <v>4</v>
      </c>
      <c r="AD33" s="15">
        <v>4</v>
      </c>
      <c r="AE33" s="15">
        <v>3</v>
      </c>
      <c r="AF33" s="15">
        <v>3</v>
      </c>
      <c r="AG33" s="15">
        <v>5</v>
      </c>
      <c r="AH33" s="15">
        <v>3</v>
      </c>
      <c r="AI33" s="15">
        <v>3</v>
      </c>
      <c r="AJ33" s="15">
        <v>4</v>
      </c>
      <c r="AK33" s="3">
        <f t="shared" si="0"/>
        <v>4</v>
      </c>
    </row>
    <row r="34" spans="1:37" ht="30" customHeight="1">
      <c r="A34" s="106">
        <v>24</v>
      </c>
      <c r="B34" s="104" t="s">
        <v>359</v>
      </c>
      <c r="C34" s="105" t="s">
        <v>389</v>
      </c>
      <c r="D34" s="105" t="s">
        <v>124</v>
      </c>
      <c r="E34" s="15">
        <v>5</v>
      </c>
      <c r="F34" s="15">
        <v>5</v>
      </c>
      <c r="G34" s="15">
        <v>5</v>
      </c>
      <c r="H34" s="15">
        <v>5</v>
      </c>
      <c r="I34" s="15">
        <v>5</v>
      </c>
      <c r="J34" s="15">
        <v>5</v>
      </c>
      <c r="K34" s="15">
        <v>3</v>
      </c>
      <c r="L34" s="15">
        <v>3</v>
      </c>
      <c r="M34" s="15">
        <v>2</v>
      </c>
      <c r="N34" s="15">
        <v>4</v>
      </c>
      <c r="O34" s="15">
        <v>4</v>
      </c>
      <c r="P34" s="15">
        <v>2</v>
      </c>
      <c r="Q34" s="15">
        <v>3</v>
      </c>
      <c r="R34" s="15">
        <v>6</v>
      </c>
      <c r="S34" s="15">
        <v>3</v>
      </c>
      <c r="T34" s="15">
        <v>2</v>
      </c>
      <c r="U34" s="15">
        <v>3</v>
      </c>
      <c r="V34" s="15">
        <v>5</v>
      </c>
      <c r="W34" s="15">
        <v>5</v>
      </c>
      <c r="X34" s="15">
        <v>3</v>
      </c>
      <c r="Y34" s="15">
        <v>3</v>
      </c>
      <c r="Z34" s="15">
        <v>3</v>
      </c>
      <c r="AA34" s="15">
        <v>4</v>
      </c>
      <c r="AB34" s="15">
        <v>3</v>
      </c>
      <c r="AC34" s="15">
        <v>4</v>
      </c>
      <c r="AD34" s="15">
        <v>4</v>
      </c>
      <c r="AE34" s="15">
        <v>3</v>
      </c>
      <c r="AF34" s="15">
        <v>3</v>
      </c>
      <c r="AG34" s="15">
        <v>3</v>
      </c>
      <c r="AH34" s="15">
        <v>3</v>
      </c>
      <c r="AI34" s="15">
        <v>3</v>
      </c>
      <c r="AJ34" s="15">
        <v>4</v>
      </c>
      <c r="AK34" s="3">
        <f t="shared" si="0"/>
        <v>4</v>
      </c>
    </row>
    <row r="35" spans="1:37" ht="30" customHeight="1">
      <c r="A35" s="106">
        <v>25</v>
      </c>
      <c r="B35" s="104" t="s">
        <v>360</v>
      </c>
      <c r="C35" s="105" t="s">
        <v>390</v>
      </c>
      <c r="D35" s="105" t="s">
        <v>124</v>
      </c>
      <c r="E35" s="15">
        <v>5</v>
      </c>
      <c r="F35" s="15">
        <v>5</v>
      </c>
      <c r="G35" s="15">
        <v>5</v>
      </c>
      <c r="H35" s="15">
        <v>5</v>
      </c>
      <c r="I35" s="15">
        <v>5</v>
      </c>
      <c r="J35" s="15">
        <v>5</v>
      </c>
      <c r="K35" s="15">
        <v>3</v>
      </c>
      <c r="L35" s="15">
        <v>3</v>
      </c>
      <c r="M35" s="15">
        <v>2</v>
      </c>
      <c r="N35" s="15">
        <v>4</v>
      </c>
      <c r="O35" s="15">
        <v>4</v>
      </c>
      <c r="P35" s="15">
        <v>2</v>
      </c>
      <c r="Q35" s="15">
        <v>3</v>
      </c>
      <c r="R35" s="15">
        <v>6</v>
      </c>
      <c r="S35" s="15">
        <v>3</v>
      </c>
      <c r="T35" s="15">
        <v>3</v>
      </c>
      <c r="U35" s="15">
        <v>3</v>
      </c>
      <c r="V35" s="15">
        <v>3</v>
      </c>
      <c r="W35" s="15">
        <v>3</v>
      </c>
      <c r="X35" s="15">
        <v>2</v>
      </c>
      <c r="Y35" s="15">
        <v>5</v>
      </c>
      <c r="Z35" s="15">
        <v>2</v>
      </c>
      <c r="AA35" s="15">
        <v>4</v>
      </c>
      <c r="AB35" s="15">
        <v>3</v>
      </c>
      <c r="AC35" s="15">
        <v>4</v>
      </c>
      <c r="AD35" s="15">
        <v>4</v>
      </c>
      <c r="AE35" s="15">
        <v>4</v>
      </c>
      <c r="AF35" s="15">
        <v>3</v>
      </c>
      <c r="AG35" s="15">
        <v>2</v>
      </c>
      <c r="AH35" s="15">
        <v>4</v>
      </c>
      <c r="AI35" s="15">
        <v>2</v>
      </c>
      <c r="AJ35" s="15">
        <v>4</v>
      </c>
      <c r="AK35" s="3">
        <f t="shared" si="0"/>
        <v>4</v>
      </c>
    </row>
    <row r="36" spans="1:37" ht="30" customHeight="1">
      <c r="A36" s="106">
        <v>26</v>
      </c>
      <c r="B36" s="104" t="s">
        <v>361</v>
      </c>
      <c r="C36" s="105" t="s">
        <v>391</v>
      </c>
      <c r="D36" s="105" t="s">
        <v>105</v>
      </c>
      <c r="E36" s="15">
        <v>5</v>
      </c>
      <c r="F36" s="15">
        <v>5</v>
      </c>
      <c r="G36" s="15">
        <v>5</v>
      </c>
      <c r="H36" s="15">
        <v>5</v>
      </c>
      <c r="I36" s="15">
        <v>5</v>
      </c>
      <c r="J36" s="15">
        <v>5</v>
      </c>
      <c r="K36" s="15">
        <v>3</v>
      </c>
      <c r="L36" s="15">
        <v>3</v>
      </c>
      <c r="M36" s="15">
        <v>2</v>
      </c>
      <c r="N36" s="15">
        <v>4</v>
      </c>
      <c r="O36" s="15">
        <v>4</v>
      </c>
      <c r="P36" s="15">
        <v>2</v>
      </c>
      <c r="Q36" s="15">
        <v>3</v>
      </c>
      <c r="R36" s="15">
        <v>6</v>
      </c>
      <c r="S36" s="15">
        <v>3</v>
      </c>
      <c r="T36" s="15">
        <v>3</v>
      </c>
      <c r="U36" s="15">
        <v>4</v>
      </c>
      <c r="V36" s="15">
        <v>5</v>
      </c>
      <c r="W36" s="15">
        <v>3</v>
      </c>
      <c r="X36" s="15">
        <v>4</v>
      </c>
      <c r="Y36" s="15">
        <v>4</v>
      </c>
      <c r="Z36" s="15">
        <v>3</v>
      </c>
      <c r="AA36" s="15">
        <v>4</v>
      </c>
      <c r="AB36" s="15">
        <v>3</v>
      </c>
      <c r="AC36" s="15">
        <v>3</v>
      </c>
      <c r="AD36" s="15">
        <v>4</v>
      </c>
      <c r="AE36" s="15">
        <v>5</v>
      </c>
      <c r="AF36" s="15">
        <v>3</v>
      </c>
      <c r="AG36" s="15">
        <v>3</v>
      </c>
      <c r="AH36" s="15">
        <v>4</v>
      </c>
      <c r="AI36" s="15">
        <v>2</v>
      </c>
      <c r="AJ36" s="15">
        <v>5</v>
      </c>
      <c r="AK36" s="3">
        <f t="shared" si="0"/>
        <v>4</v>
      </c>
    </row>
    <row r="37" spans="1:37" ht="30" customHeight="1">
      <c r="A37" s="106">
        <v>27</v>
      </c>
      <c r="B37" s="104" t="s">
        <v>362</v>
      </c>
      <c r="C37" s="105" t="s">
        <v>392</v>
      </c>
      <c r="D37" s="105" t="s">
        <v>124</v>
      </c>
      <c r="E37" s="15">
        <v>5</v>
      </c>
      <c r="F37" s="15">
        <v>5</v>
      </c>
      <c r="G37" s="15">
        <v>5</v>
      </c>
      <c r="H37" s="15">
        <v>5</v>
      </c>
      <c r="I37" s="15">
        <v>5</v>
      </c>
      <c r="J37" s="15">
        <v>5</v>
      </c>
      <c r="K37" s="15">
        <v>3</v>
      </c>
      <c r="L37" s="15">
        <v>3</v>
      </c>
      <c r="M37" s="15">
        <v>2</v>
      </c>
      <c r="N37" s="15">
        <v>4</v>
      </c>
      <c r="O37" s="15">
        <v>4</v>
      </c>
      <c r="P37" s="15">
        <v>2</v>
      </c>
      <c r="Q37" s="15">
        <v>3</v>
      </c>
      <c r="R37" s="15">
        <v>6</v>
      </c>
      <c r="S37" s="15">
        <v>3</v>
      </c>
      <c r="T37" s="15">
        <v>4</v>
      </c>
      <c r="U37" s="15">
        <v>5</v>
      </c>
      <c r="V37" s="15">
        <v>5</v>
      </c>
      <c r="W37" s="15">
        <v>3</v>
      </c>
      <c r="X37" s="15">
        <v>5</v>
      </c>
      <c r="Y37" s="15">
        <v>4</v>
      </c>
      <c r="Z37" s="15">
        <v>3</v>
      </c>
      <c r="AA37" s="15">
        <v>3</v>
      </c>
      <c r="AB37" s="15">
        <v>3</v>
      </c>
      <c r="AC37" s="15">
        <v>2</v>
      </c>
      <c r="AD37" s="15">
        <v>4</v>
      </c>
      <c r="AE37" s="15">
        <v>5</v>
      </c>
      <c r="AF37" s="15">
        <v>2</v>
      </c>
      <c r="AG37" s="15">
        <v>3</v>
      </c>
      <c r="AH37" s="15">
        <v>4</v>
      </c>
      <c r="AI37" s="15">
        <v>3</v>
      </c>
      <c r="AJ37" s="15">
        <v>3</v>
      </c>
      <c r="AK37" s="3">
        <f t="shared" si="0"/>
        <v>4</v>
      </c>
    </row>
    <row r="38" spans="1:37" ht="30" customHeight="1">
      <c r="A38" s="106">
        <v>28</v>
      </c>
      <c r="B38" s="104" t="s">
        <v>363</v>
      </c>
      <c r="C38" s="105" t="s">
        <v>393</v>
      </c>
      <c r="D38" s="105" t="s">
        <v>105</v>
      </c>
      <c r="E38" s="15">
        <v>5</v>
      </c>
      <c r="F38" s="15">
        <v>5</v>
      </c>
      <c r="G38" s="15">
        <v>5</v>
      </c>
      <c r="H38" s="15">
        <v>5</v>
      </c>
      <c r="I38" s="15">
        <v>5</v>
      </c>
      <c r="J38" s="15">
        <v>5</v>
      </c>
      <c r="K38" s="15">
        <v>3</v>
      </c>
      <c r="L38" s="15">
        <v>3</v>
      </c>
      <c r="M38" s="15">
        <v>2</v>
      </c>
      <c r="N38" s="15">
        <v>4</v>
      </c>
      <c r="O38" s="15">
        <v>4</v>
      </c>
      <c r="P38" s="15">
        <v>5</v>
      </c>
      <c r="Q38" s="15">
        <v>3</v>
      </c>
      <c r="R38" s="15">
        <v>6</v>
      </c>
      <c r="S38" s="15">
        <v>3</v>
      </c>
      <c r="T38" s="15">
        <v>3</v>
      </c>
      <c r="U38" s="15">
        <v>3</v>
      </c>
      <c r="V38" s="15">
        <v>3</v>
      </c>
      <c r="W38" s="15">
        <v>2</v>
      </c>
      <c r="X38" s="15">
        <v>3</v>
      </c>
      <c r="Y38" s="15">
        <v>3</v>
      </c>
      <c r="Z38" s="15">
        <v>4</v>
      </c>
      <c r="AA38" s="15">
        <v>5</v>
      </c>
      <c r="AB38" s="15">
        <v>2</v>
      </c>
      <c r="AC38" s="15">
        <v>3</v>
      </c>
      <c r="AD38" s="15">
        <v>4</v>
      </c>
      <c r="AE38" s="15">
        <v>5</v>
      </c>
      <c r="AF38" s="15">
        <v>3</v>
      </c>
      <c r="AG38" s="15">
        <v>4</v>
      </c>
      <c r="AH38" s="15">
        <v>3</v>
      </c>
      <c r="AI38" s="15">
        <v>3</v>
      </c>
      <c r="AJ38" s="15">
        <v>3</v>
      </c>
      <c r="AK38" s="3">
        <f t="shared" si="0"/>
        <v>4</v>
      </c>
    </row>
    <row r="39" spans="1:37" ht="30" customHeight="1">
      <c r="A39" s="106">
        <v>29</v>
      </c>
      <c r="B39" s="104" t="s">
        <v>364</v>
      </c>
      <c r="C39" s="105" t="s">
        <v>394</v>
      </c>
      <c r="D39" s="105" t="s">
        <v>105</v>
      </c>
      <c r="E39" s="15">
        <v>1</v>
      </c>
      <c r="F39" s="15">
        <v>1</v>
      </c>
      <c r="G39" s="15">
        <v>2</v>
      </c>
      <c r="H39" s="15">
        <v>2</v>
      </c>
      <c r="I39" s="15">
        <v>1</v>
      </c>
      <c r="J39" s="15">
        <v>2</v>
      </c>
      <c r="K39" s="15">
        <v>1</v>
      </c>
      <c r="L39" s="15">
        <v>1</v>
      </c>
      <c r="M39" s="15">
        <v>2</v>
      </c>
      <c r="N39" s="15">
        <v>3</v>
      </c>
      <c r="O39" s="15">
        <v>3</v>
      </c>
      <c r="P39" s="15">
        <v>1</v>
      </c>
      <c r="Q39" s="15">
        <v>2</v>
      </c>
      <c r="R39" s="15">
        <v>4</v>
      </c>
      <c r="S39" s="15">
        <v>2</v>
      </c>
      <c r="T39" s="15">
        <v>2</v>
      </c>
      <c r="U39" s="15">
        <v>3</v>
      </c>
      <c r="V39" s="15">
        <v>2</v>
      </c>
      <c r="W39" s="15">
        <v>2</v>
      </c>
      <c r="X39" s="15">
        <v>3</v>
      </c>
      <c r="Y39" s="15">
        <v>3</v>
      </c>
      <c r="Z39" s="15">
        <v>4</v>
      </c>
      <c r="AA39" s="15">
        <v>3</v>
      </c>
      <c r="AB39" s="15">
        <v>2</v>
      </c>
      <c r="AC39" s="15">
        <v>3</v>
      </c>
      <c r="AD39" s="15">
        <v>4</v>
      </c>
      <c r="AE39" s="15">
        <v>4</v>
      </c>
      <c r="AF39" s="15">
        <v>3</v>
      </c>
      <c r="AG39" s="15">
        <v>4</v>
      </c>
      <c r="AH39" s="15">
        <v>3</v>
      </c>
      <c r="AI39" s="15">
        <v>4</v>
      </c>
      <c r="AJ39" s="15">
        <v>3</v>
      </c>
      <c r="AK39" s="3">
        <f t="shared" si="0"/>
        <v>3</v>
      </c>
    </row>
    <row r="40" spans="1:37" ht="30" customHeight="1">
      <c r="A40" s="106">
        <v>30</v>
      </c>
      <c r="B40" s="104" t="s">
        <v>365</v>
      </c>
      <c r="C40" s="105" t="s">
        <v>395</v>
      </c>
      <c r="D40" s="105" t="s">
        <v>105</v>
      </c>
      <c r="E40" s="15">
        <v>5</v>
      </c>
      <c r="F40" s="15">
        <v>5</v>
      </c>
      <c r="G40" s="15">
        <v>5</v>
      </c>
      <c r="H40" s="15">
        <v>5</v>
      </c>
      <c r="I40" s="15">
        <v>5</v>
      </c>
      <c r="J40" s="15">
        <v>5</v>
      </c>
      <c r="K40" s="15">
        <v>3</v>
      </c>
      <c r="L40" s="15">
        <v>3</v>
      </c>
      <c r="M40" s="15">
        <v>2</v>
      </c>
      <c r="N40" s="15">
        <v>4</v>
      </c>
      <c r="O40" s="15">
        <v>4</v>
      </c>
      <c r="P40" s="15">
        <v>2</v>
      </c>
      <c r="Q40" s="15">
        <v>3</v>
      </c>
      <c r="R40" s="15">
        <v>6</v>
      </c>
      <c r="S40" s="15">
        <v>3</v>
      </c>
      <c r="T40" s="15">
        <v>4</v>
      </c>
      <c r="U40" s="15">
        <v>3</v>
      </c>
      <c r="V40" s="15">
        <v>5</v>
      </c>
      <c r="W40" s="15">
        <v>4</v>
      </c>
      <c r="X40" s="15">
        <v>3</v>
      </c>
      <c r="Y40" s="15">
        <v>3</v>
      </c>
      <c r="Z40" s="15">
        <v>4</v>
      </c>
      <c r="AA40" s="15">
        <v>3</v>
      </c>
      <c r="AB40" s="15">
        <v>5</v>
      </c>
      <c r="AC40" s="15">
        <v>4</v>
      </c>
      <c r="AD40" s="15">
        <v>4</v>
      </c>
      <c r="AE40" s="15">
        <v>5</v>
      </c>
      <c r="AF40" s="15">
        <v>4</v>
      </c>
      <c r="AG40" s="15">
        <v>4</v>
      </c>
      <c r="AH40" s="15">
        <v>3</v>
      </c>
      <c r="AI40" s="15">
        <v>4</v>
      </c>
      <c r="AJ40" s="15">
        <v>4</v>
      </c>
      <c r="AK40" s="3">
        <f t="shared" si="0"/>
        <v>4</v>
      </c>
    </row>
    <row r="41" spans="1:37" ht="30" customHeight="1">
      <c r="A41" s="106">
        <v>31</v>
      </c>
      <c r="B41" s="104" t="s">
        <v>366</v>
      </c>
      <c r="C41" s="105" t="s">
        <v>396</v>
      </c>
      <c r="D41" s="105" t="s">
        <v>105</v>
      </c>
      <c r="E41" s="15">
        <v>5</v>
      </c>
      <c r="F41" s="15">
        <v>5</v>
      </c>
      <c r="G41" s="15">
        <v>5</v>
      </c>
      <c r="H41" s="15">
        <v>5</v>
      </c>
      <c r="I41" s="15">
        <v>5</v>
      </c>
      <c r="J41" s="15">
        <v>5</v>
      </c>
      <c r="K41" s="15">
        <v>3</v>
      </c>
      <c r="L41" s="15">
        <v>3</v>
      </c>
      <c r="M41" s="15">
        <v>2</v>
      </c>
      <c r="N41" s="15">
        <v>4</v>
      </c>
      <c r="O41" s="15">
        <v>4</v>
      </c>
      <c r="P41" s="15">
        <v>2</v>
      </c>
      <c r="Q41" s="15">
        <v>3</v>
      </c>
      <c r="R41" s="15">
        <v>6</v>
      </c>
      <c r="S41" s="15">
        <v>3</v>
      </c>
      <c r="T41" s="15">
        <v>4</v>
      </c>
      <c r="U41" s="15">
        <v>2</v>
      </c>
      <c r="V41" s="15">
        <v>5</v>
      </c>
      <c r="W41" s="15">
        <v>4</v>
      </c>
      <c r="X41" s="15">
        <v>2</v>
      </c>
      <c r="Y41" s="15">
        <v>5</v>
      </c>
      <c r="Z41" s="15">
        <v>5</v>
      </c>
      <c r="AA41" s="15">
        <v>4</v>
      </c>
      <c r="AB41" s="15">
        <v>5</v>
      </c>
      <c r="AC41" s="15">
        <v>4</v>
      </c>
      <c r="AD41" s="15">
        <v>4</v>
      </c>
      <c r="AE41" s="15">
        <v>4</v>
      </c>
      <c r="AF41" s="15">
        <v>4</v>
      </c>
      <c r="AG41" s="15">
        <v>4</v>
      </c>
      <c r="AH41" s="15">
        <v>3</v>
      </c>
      <c r="AI41" s="15">
        <v>3</v>
      </c>
      <c r="AJ41" s="15">
        <v>3</v>
      </c>
      <c r="AK41" s="3">
        <f t="shared" si="0"/>
        <v>4</v>
      </c>
    </row>
    <row r="42" spans="1:37" ht="30" customHeight="1">
      <c r="A42" s="14">
        <v>32</v>
      </c>
      <c r="B42" s="100" t="s">
        <v>400</v>
      </c>
      <c r="C42" s="99" t="s">
        <v>402</v>
      </c>
      <c r="D42" s="99" t="s">
        <v>401</v>
      </c>
      <c r="E42" s="15">
        <v>4</v>
      </c>
      <c r="F42" s="15">
        <v>4</v>
      </c>
      <c r="G42" s="15">
        <v>4</v>
      </c>
      <c r="H42" s="15">
        <v>4</v>
      </c>
      <c r="I42" s="15">
        <v>4</v>
      </c>
      <c r="J42" s="15">
        <v>5</v>
      </c>
      <c r="K42" s="15">
        <v>5</v>
      </c>
      <c r="L42" s="15">
        <v>5</v>
      </c>
      <c r="M42" s="15">
        <v>5</v>
      </c>
      <c r="N42" s="15">
        <v>5</v>
      </c>
      <c r="O42" s="15">
        <v>6</v>
      </c>
      <c r="P42" s="15">
        <v>6</v>
      </c>
      <c r="Q42" s="15">
        <v>6</v>
      </c>
      <c r="R42" s="15">
        <v>4</v>
      </c>
      <c r="S42" s="15">
        <v>4</v>
      </c>
      <c r="T42" s="15">
        <v>4</v>
      </c>
      <c r="U42" s="15">
        <v>4</v>
      </c>
      <c r="V42" s="15">
        <v>4</v>
      </c>
      <c r="W42" s="15">
        <v>4</v>
      </c>
      <c r="X42" s="15">
        <v>4</v>
      </c>
      <c r="Y42" s="15">
        <v>5</v>
      </c>
      <c r="Z42" s="15">
        <v>5</v>
      </c>
      <c r="AA42" s="15">
        <v>5</v>
      </c>
      <c r="AB42" s="15">
        <v>5</v>
      </c>
      <c r="AC42" s="15">
        <v>4</v>
      </c>
      <c r="AD42" s="15">
        <v>4</v>
      </c>
      <c r="AE42" s="15">
        <v>3</v>
      </c>
      <c r="AF42" s="15">
        <v>4</v>
      </c>
      <c r="AG42" s="15">
        <v>5</v>
      </c>
      <c r="AH42" s="15">
        <v>3</v>
      </c>
      <c r="AI42" s="15">
        <v>4</v>
      </c>
      <c r="AJ42" s="15">
        <v>4</v>
      </c>
      <c r="AK42" s="3">
        <f t="shared" si="0"/>
        <v>4</v>
      </c>
    </row>
    <row r="43" spans="1:37" ht="30" customHeight="1">
      <c r="A43" s="14">
        <v>33</v>
      </c>
      <c r="B43" s="100"/>
      <c r="C43" s="99"/>
      <c r="D43" s="99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3"/>
    </row>
    <row r="44" spans="1:37" ht="30" customHeight="1">
      <c r="A44" s="14">
        <v>34</v>
      </c>
      <c r="B44" s="100"/>
      <c r="C44" s="99"/>
      <c r="D44" s="99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3"/>
    </row>
    <row r="45" spans="1:37" ht="30" customHeight="1">
      <c r="A45" s="13">
        <v>35</v>
      </c>
      <c r="B45" s="13"/>
      <c r="C45" s="14"/>
      <c r="D45" s="14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3"/>
    </row>
    <row r="46" spans="1:37" ht="30" customHeight="1">
      <c r="A46" s="13">
        <v>36</v>
      </c>
      <c r="B46" s="13"/>
      <c r="C46" s="14"/>
      <c r="D46" s="14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3"/>
    </row>
    <row r="47" spans="1:37" ht="30" customHeight="1">
      <c r="A47" s="13">
        <v>37</v>
      </c>
      <c r="B47" s="13"/>
      <c r="C47" s="14"/>
      <c r="D47" s="14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3"/>
    </row>
    <row r="48" spans="1:37" ht="30" customHeight="1">
      <c r="A48" s="13">
        <v>38</v>
      </c>
      <c r="B48" s="13"/>
      <c r="C48" s="14"/>
      <c r="D48" s="14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3"/>
    </row>
    <row r="49" spans="1:37" ht="30" customHeight="1">
      <c r="A49" s="13">
        <v>39</v>
      </c>
      <c r="B49" s="13"/>
      <c r="C49" s="14"/>
      <c r="D49" s="14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3"/>
    </row>
    <row r="50" spans="1:37" ht="30" customHeight="1">
      <c r="A50" s="13">
        <v>40</v>
      </c>
      <c r="B50" s="13"/>
      <c r="C50" s="14"/>
      <c r="D50" s="14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3"/>
    </row>
    <row r="51" spans="1:37" ht="30" customHeight="1">
      <c r="A51" s="13">
        <v>41</v>
      </c>
      <c r="B51" s="13"/>
      <c r="C51" s="14"/>
      <c r="D51" s="14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3"/>
    </row>
    <row r="52" spans="1:37" ht="30" customHeight="1">
      <c r="A52" s="13">
        <v>42</v>
      </c>
      <c r="B52" s="13"/>
      <c r="C52" s="14"/>
      <c r="D52" s="14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3"/>
    </row>
    <row r="53" spans="1:37" ht="30" customHeight="1">
      <c r="A53" s="13">
        <v>43</v>
      </c>
      <c r="B53" s="13"/>
      <c r="C53" s="14"/>
      <c r="D53" s="14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3"/>
    </row>
    <row r="54" spans="1:37" ht="30" customHeight="1">
      <c r="A54" s="13">
        <v>44</v>
      </c>
      <c r="B54" s="13"/>
      <c r="C54" s="14"/>
      <c r="D54" s="14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3"/>
    </row>
    <row r="55" spans="1:37" ht="30" customHeight="1">
      <c r="A55" s="13">
        <v>45</v>
      </c>
      <c r="B55" s="13"/>
      <c r="C55" s="14"/>
      <c r="D55" s="14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3"/>
    </row>
    <row r="56" spans="1:37" ht="30" customHeight="1">
      <c r="A56" s="13">
        <v>46</v>
      </c>
      <c r="B56" s="13"/>
      <c r="C56" s="14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3"/>
    </row>
    <row r="57" spans="1:37" ht="30" customHeight="1">
      <c r="A57" s="13">
        <v>47</v>
      </c>
      <c r="B57" s="13"/>
      <c r="C57" s="14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3"/>
    </row>
    <row r="58" spans="1:37" ht="30" customHeight="1">
      <c r="A58" s="13">
        <v>48</v>
      </c>
      <c r="B58" s="13"/>
      <c r="C58" s="14"/>
      <c r="D58" s="14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3"/>
    </row>
    <row r="59" spans="1:37" ht="30" customHeight="1">
      <c r="A59" s="13">
        <v>49</v>
      </c>
      <c r="B59" s="13"/>
      <c r="C59" s="14"/>
      <c r="D59" s="14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3"/>
    </row>
    <row r="60" spans="1:37" ht="30" customHeight="1">
      <c r="A60" s="13">
        <v>50</v>
      </c>
      <c r="B60" s="13"/>
      <c r="C60" s="14"/>
      <c r="D60" s="14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3"/>
    </row>
    <row r="61" spans="1:37">
      <c r="H61" s="36"/>
      <c r="I61" s="33"/>
      <c r="J61" s="36"/>
    </row>
    <row r="62" spans="1:37">
      <c r="A62" s="2">
        <v>1</v>
      </c>
      <c r="B62" s="2">
        <v>2</v>
      </c>
      <c r="C62" s="2">
        <v>3</v>
      </c>
      <c r="D62" s="53">
        <v>4</v>
      </c>
      <c r="E62" s="2">
        <v>5</v>
      </c>
      <c r="F62" s="2">
        <v>6</v>
      </c>
      <c r="G62" s="2">
        <v>7</v>
      </c>
      <c r="H62" s="2">
        <v>8</v>
      </c>
      <c r="I62" s="2">
        <v>9</v>
      </c>
      <c r="J62" s="2">
        <v>10</v>
      </c>
      <c r="K62" s="2">
        <v>11</v>
      </c>
      <c r="L62" s="2">
        <v>12</v>
      </c>
      <c r="M62" s="2">
        <v>13</v>
      </c>
      <c r="N62" s="2">
        <v>14</v>
      </c>
      <c r="O62" s="2">
        <v>15</v>
      </c>
      <c r="P62" s="2">
        <v>16</v>
      </c>
      <c r="Q62" s="2">
        <v>17</v>
      </c>
      <c r="S62" s="2">
        <v>19</v>
      </c>
      <c r="T62" s="2">
        <v>20</v>
      </c>
      <c r="U62" s="2">
        <v>21</v>
      </c>
      <c r="V62" s="2">
        <v>24</v>
      </c>
      <c r="X62" s="2">
        <v>25</v>
      </c>
      <c r="Y62" s="2">
        <v>26</v>
      </c>
      <c r="Z62" s="2">
        <v>27</v>
      </c>
      <c r="AA62" s="2">
        <v>28</v>
      </c>
      <c r="AB62" s="2">
        <v>32</v>
      </c>
      <c r="AC62" s="2">
        <v>34</v>
      </c>
      <c r="AD62" s="2">
        <v>35</v>
      </c>
      <c r="AE62" s="2">
        <v>36</v>
      </c>
      <c r="AI62" s="2">
        <v>37</v>
      </c>
      <c r="AJ62" s="2">
        <v>40</v>
      </c>
      <c r="AK62" s="2">
        <v>42</v>
      </c>
    </row>
    <row r="63" spans="1:37">
      <c r="A63" s="132" t="s">
        <v>119</v>
      </c>
      <c r="B63" s="132"/>
      <c r="C63" s="102">
        <f ca="1">TODAY()</f>
        <v>42557</v>
      </c>
    </row>
    <row r="64" spans="1:37" ht="15" customHeight="1">
      <c r="A64" s="132" t="s">
        <v>120</v>
      </c>
      <c r="B64" s="132"/>
      <c r="C64" s="54">
        <v>34</v>
      </c>
    </row>
    <row r="66" spans="2:20" ht="20.100000000000001" customHeight="1"/>
    <row r="67" spans="2:20" ht="15" customHeight="1">
      <c r="B67" s="18"/>
      <c r="D67" s="114" t="s">
        <v>121</v>
      </c>
      <c r="E67" s="114"/>
      <c r="F67" s="114"/>
      <c r="G67" s="114"/>
      <c r="H67" s="114"/>
      <c r="I67" s="114"/>
      <c r="O67" s="114" t="s">
        <v>123</v>
      </c>
      <c r="P67" s="114"/>
      <c r="Q67" s="114"/>
      <c r="R67" s="114"/>
      <c r="S67" s="114"/>
      <c r="T67" s="114"/>
    </row>
    <row r="68" spans="2:20" ht="15" customHeight="1">
      <c r="B68" s="17"/>
      <c r="D68" s="121" t="str">
        <f>C6</f>
        <v xml:space="preserve">NG WAN KEONG </v>
      </c>
      <c r="E68" s="121"/>
      <c r="F68" s="121"/>
      <c r="G68" s="121"/>
      <c r="H68" s="121"/>
      <c r="I68" s="121"/>
      <c r="O68" s="121" t="s">
        <v>397</v>
      </c>
      <c r="P68" s="121"/>
      <c r="Q68" s="121"/>
      <c r="R68" s="121"/>
      <c r="S68" s="121"/>
      <c r="T68" s="121"/>
    </row>
    <row r="69" spans="2:20" ht="15" customHeight="1">
      <c r="B69" s="19"/>
      <c r="D69" s="114" t="s">
        <v>122</v>
      </c>
      <c r="E69" s="114"/>
      <c r="F69" s="114"/>
      <c r="G69" s="114"/>
      <c r="H69" s="114"/>
      <c r="I69" s="114"/>
      <c r="O69" s="114" t="s">
        <v>12</v>
      </c>
      <c r="P69" s="114"/>
      <c r="Q69" s="114"/>
      <c r="R69" s="114"/>
      <c r="S69" s="114"/>
      <c r="T69" s="114"/>
    </row>
    <row r="70" spans="2:20" ht="20.100000000000001" customHeight="1">
      <c r="B70" s="5"/>
      <c r="C70" s="5"/>
      <c r="D70" s="114" t="str">
        <f>Q6</f>
        <v>5J</v>
      </c>
      <c r="E70" s="114"/>
      <c r="F70" s="114"/>
      <c r="G70" s="114"/>
      <c r="H70" s="114"/>
      <c r="I70" s="114"/>
      <c r="O70" s="114" t="str">
        <f>K1</f>
        <v>SJK(C) FOON YEW 1</v>
      </c>
      <c r="P70" s="114"/>
      <c r="Q70" s="114"/>
      <c r="R70" s="114"/>
      <c r="S70" s="114"/>
      <c r="T70" s="114"/>
    </row>
    <row r="71" spans="2:20">
      <c r="B71" s="1"/>
      <c r="C71" s="1"/>
    </row>
  </sheetData>
  <mergeCells count="30">
    <mergeCell ref="A63:B63"/>
    <mergeCell ref="A64:B64"/>
    <mergeCell ref="K1:Q1"/>
    <mergeCell ref="K2:Q2"/>
    <mergeCell ref="K3:Q3"/>
    <mergeCell ref="A8:A10"/>
    <mergeCell ref="B8:B10"/>
    <mergeCell ref="C8:C10"/>
    <mergeCell ref="AK8:AK10"/>
    <mergeCell ref="S9:U9"/>
    <mergeCell ref="AD9:AE9"/>
    <mergeCell ref="AJ9:AJ10"/>
    <mergeCell ref="C6:E6"/>
    <mergeCell ref="Q6:R6"/>
    <mergeCell ref="D70:I70"/>
    <mergeCell ref="O70:T70"/>
    <mergeCell ref="V9:W9"/>
    <mergeCell ref="AG9:AH9"/>
    <mergeCell ref="D8:D10"/>
    <mergeCell ref="S8:AI8"/>
    <mergeCell ref="E8:R8"/>
    <mergeCell ref="E9:Q9"/>
    <mergeCell ref="D67:I67"/>
    <mergeCell ref="O67:T67"/>
    <mergeCell ref="D68:I68"/>
    <mergeCell ref="O68:T68"/>
    <mergeCell ref="D69:I69"/>
    <mergeCell ref="O69:T69"/>
    <mergeCell ref="X9:Y9"/>
    <mergeCell ref="Z9:AA9"/>
  </mergeCells>
  <phoneticPr fontId="17" type="noConversion"/>
  <conditionalFormatting sqref="E11:AJ60">
    <cfRule type="cellIs" dxfId="3" priority="1" stopIfTrue="1" operator="greaterThan">
      <formula>6</formula>
    </cfRule>
  </conditionalFormatting>
  <pageMargins left="0.39370078740157483" right="0.27559055118110237" top="0.74803149606299213" bottom="0.74803149606299213" header="0.31496062992125984" footer="0.31496062992125984"/>
  <pageSetup paperSize="9" scale="57" fitToHeight="0" orientation="landscape" horizontalDpi="4294967293" verticalDpi="4294967293" r:id="rId1"/>
  <rowBreaks count="2" manualBreakCount="2">
    <brk id="25" max="36" man="1"/>
    <brk id="42" max="36" man="1"/>
  </rowBreaks>
  <colBreaks count="2" manualBreakCount="2">
    <brk id="18" max="1048575" man="1"/>
    <brk id="29" max="70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49"/>
  <sheetViews>
    <sheetView topLeftCell="A328" workbookViewId="0">
      <selection activeCell="A327" sqref="A327"/>
    </sheetView>
  </sheetViews>
  <sheetFormatPr defaultColWidth="9.125" defaultRowHeight="16.5"/>
  <cols>
    <col min="1" max="1" width="27.625" style="69" bestFit="1" customWidth="1"/>
    <col min="2" max="2" width="100.75" style="69" customWidth="1"/>
    <col min="3" max="3" width="21.625" style="69" customWidth="1"/>
    <col min="4" max="4" width="15" style="69" customWidth="1"/>
    <col min="5" max="16384" width="9.125" style="69"/>
  </cols>
  <sheetData>
    <row r="1" spans="1:3">
      <c r="A1" s="69" t="s">
        <v>157</v>
      </c>
    </row>
    <row r="4" spans="1:3" ht="20.100000000000001" customHeight="1">
      <c r="B4" s="69" t="s">
        <v>16</v>
      </c>
    </row>
    <row r="5" spans="1:3" ht="20.100000000000001" customHeight="1">
      <c r="A5" s="70" t="s">
        <v>126</v>
      </c>
      <c r="B5" s="71" t="s">
        <v>11</v>
      </c>
    </row>
    <row r="6" spans="1:3">
      <c r="A6" s="72">
        <v>1</v>
      </c>
      <c r="B6" s="20" t="s">
        <v>17</v>
      </c>
      <c r="C6" s="73"/>
    </row>
    <row r="7" spans="1:3">
      <c r="A7" s="72">
        <v>2</v>
      </c>
      <c r="B7" s="45" t="s">
        <v>18</v>
      </c>
      <c r="C7" s="74"/>
    </row>
    <row r="8" spans="1:3">
      <c r="A8" s="72">
        <v>3</v>
      </c>
      <c r="B8" s="20" t="s">
        <v>19</v>
      </c>
      <c r="C8" s="75"/>
    </row>
    <row r="9" spans="1:3" ht="32.25">
      <c r="A9" s="72">
        <v>4</v>
      </c>
      <c r="B9" s="46" t="s">
        <v>99</v>
      </c>
      <c r="C9" s="75"/>
    </row>
    <row r="10" spans="1:3" ht="32.25">
      <c r="A10" s="72">
        <v>5</v>
      </c>
      <c r="B10" s="46" t="s">
        <v>100</v>
      </c>
      <c r="C10" s="75"/>
    </row>
    <row r="11" spans="1:3" ht="32.25">
      <c r="A11" s="72">
        <v>6</v>
      </c>
      <c r="B11" s="46" t="s">
        <v>159</v>
      </c>
      <c r="C11" s="75"/>
    </row>
    <row r="14" spans="1:3" ht="20.100000000000001" customHeight="1">
      <c r="B14" s="69" t="s">
        <v>20</v>
      </c>
    </row>
    <row r="15" spans="1:3" ht="20.100000000000001" customHeight="1">
      <c r="A15" s="70" t="s">
        <v>126</v>
      </c>
      <c r="B15" s="71" t="s">
        <v>11</v>
      </c>
    </row>
    <row r="16" spans="1:3">
      <c r="A16" s="72">
        <v>1</v>
      </c>
      <c r="B16" s="20" t="s">
        <v>21</v>
      </c>
      <c r="C16" s="73"/>
    </row>
    <row r="17" spans="1:3">
      <c r="A17" s="72">
        <v>2</v>
      </c>
      <c r="B17" s="20" t="s">
        <v>146</v>
      </c>
      <c r="C17" s="74"/>
    </row>
    <row r="18" spans="1:3">
      <c r="A18" s="72">
        <v>3</v>
      </c>
      <c r="B18" s="20" t="s">
        <v>22</v>
      </c>
      <c r="C18" s="75"/>
    </row>
    <row r="19" spans="1:3">
      <c r="A19" s="72">
        <v>4</v>
      </c>
      <c r="B19" s="45" t="s">
        <v>23</v>
      </c>
      <c r="C19" s="75"/>
    </row>
    <row r="20" spans="1:3" ht="32.25">
      <c r="A20" s="72">
        <v>5</v>
      </c>
      <c r="B20" s="45" t="s">
        <v>24</v>
      </c>
      <c r="C20" s="75"/>
    </row>
    <row r="21" spans="1:3" ht="32.25">
      <c r="A21" s="72">
        <v>6</v>
      </c>
      <c r="B21" s="45" t="s">
        <v>25</v>
      </c>
      <c r="C21" s="75"/>
    </row>
    <row r="24" spans="1:3" ht="20.100000000000001" customHeight="1">
      <c r="B24" s="69" t="s">
        <v>26</v>
      </c>
    </row>
    <row r="25" spans="1:3" ht="20.100000000000001" customHeight="1">
      <c r="A25" s="70" t="s">
        <v>126</v>
      </c>
      <c r="B25" s="71" t="s">
        <v>11</v>
      </c>
    </row>
    <row r="26" spans="1:3">
      <c r="A26" s="72">
        <v>1</v>
      </c>
      <c r="B26" s="20" t="s">
        <v>27</v>
      </c>
      <c r="C26" s="73"/>
    </row>
    <row r="27" spans="1:3">
      <c r="A27" s="72">
        <v>2</v>
      </c>
      <c r="B27" s="20" t="s">
        <v>28</v>
      </c>
      <c r="C27" s="74"/>
    </row>
    <row r="28" spans="1:3">
      <c r="A28" s="72">
        <v>3</v>
      </c>
      <c r="B28" s="20" t="s">
        <v>29</v>
      </c>
      <c r="C28" s="75"/>
    </row>
    <row r="29" spans="1:3">
      <c r="A29" s="72">
        <v>4</v>
      </c>
      <c r="B29" s="20" t="s">
        <v>30</v>
      </c>
      <c r="C29" s="75"/>
    </row>
    <row r="30" spans="1:3" ht="32.25">
      <c r="A30" s="72">
        <v>5</v>
      </c>
      <c r="B30" s="45" t="s">
        <v>31</v>
      </c>
      <c r="C30" s="75"/>
    </row>
    <row r="31" spans="1:3" ht="32.25">
      <c r="A31" s="72">
        <v>6</v>
      </c>
      <c r="B31" s="45" t="s">
        <v>32</v>
      </c>
      <c r="C31" s="75"/>
    </row>
    <row r="34" spans="1:12" ht="20.100000000000001" customHeight="1">
      <c r="B34" s="69" t="s">
        <v>33</v>
      </c>
      <c r="E34" s="76"/>
      <c r="F34" s="76"/>
      <c r="G34" s="76"/>
      <c r="H34" s="76"/>
      <c r="I34" s="76"/>
      <c r="J34" s="76"/>
      <c r="K34" s="76"/>
      <c r="L34" s="76"/>
    </row>
    <row r="35" spans="1:12" ht="20.100000000000001" customHeight="1">
      <c r="A35" s="70" t="s">
        <v>126</v>
      </c>
      <c r="B35" s="71" t="s">
        <v>11</v>
      </c>
      <c r="E35" s="76"/>
      <c r="F35" s="21"/>
      <c r="G35" s="21"/>
      <c r="H35" s="21"/>
      <c r="I35" s="21"/>
      <c r="J35" s="21"/>
      <c r="K35" s="21"/>
      <c r="L35" s="76"/>
    </row>
    <row r="36" spans="1:12">
      <c r="A36" s="77">
        <v>1</v>
      </c>
      <c r="B36" s="55" t="s">
        <v>34</v>
      </c>
      <c r="C36" s="73"/>
      <c r="E36" s="76"/>
      <c r="F36" s="21"/>
      <c r="G36" s="21"/>
      <c r="H36" s="21"/>
      <c r="I36" s="21"/>
      <c r="J36" s="21"/>
      <c r="K36" s="21"/>
      <c r="L36" s="76"/>
    </row>
    <row r="37" spans="1:12">
      <c r="A37" s="77">
        <v>2</v>
      </c>
      <c r="B37" s="55" t="s">
        <v>35</v>
      </c>
      <c r="C37" s="78"/>
      <c r="E37" s="76"/>
      <c r="F37" s="76"/>
      <c r="G37" s="76"/>
      <c r="H37" s="76"/>
      <c r="I37" s="76"/>
      <c r="J37" s="76"/>
      <c r="K37" s="76"/>
      <c r="L37" s="76"/>
    </row>
    <row r="38" spans="1:12">
      <c r="A38" s="77">
        <v>3</v>
      </c>
      <c r="B38" s="55" t="s">
        <v>36</v>
      </c>
      <c r="C38" s="21"/>
      <c r="E38" s="76"/>
      <c r="F38" s="21"/>
      <c r="G38" s="21"/>
      <c r="H38" s="21"/>
      <c r="I38" s="21"/>
      <c r="J38" s="21"/>
      <c r="K38" s="21"/>
      <c r="L38" s="76"/>
    </row>
    <row r="39" spans="1:12">
      <c r="A39" s="77">
        <v>4</v>
      </c>
      <c r="B39" s="55" t="s">
        <v>37</v>
      </c>
      <c r="C39" s="21"/>
      <c r="E39" s="76"/>
      <c r="F39" s="76"/>
      <c r="G39" s="76"/>
      <c r="H39" s="76"/>
      <c r="I39" s="76"/>
      <c r="J39" s="76"/>
      <c r="K39" s="76"/>
      <c r="L39" s="76"/>
    </row>
    <row r="40" spans="1:12" ht="31.5">
      <c r="A40" s="77">
        <v>5</v>
      </c>
      <c r="B40" s="55" t="s">
        <v>38</v>
      </c>
      <c r="C40" s="21"/>
    </row>
    <row r="41" spans="1:12" ht="31.5">
      <c r="A41" s="77">
        <v>6</v>
      </c>
      <c r="B41" s="55" t="s">
        <v>39</v>
      </c>
      <c r="C41" s="21"/>
    </row>
    <row r="44" spans="1:12" ht="20.100000000000001" customHeight="1">
      <c r="B44" s="69" t="s">
        <v>40</v>
      </c>
    </row>
    <row r="45" spans="1:12" ht="20.100000000000001" customHeight="1">
      <c r="A45" s="70" t="s">
        <v>126</v>
      </c>
      <c r="B45" s="71" t="s">
        <v>11</v>
      </c>
    </row>
    <row r="46" spans="1:12">
      <c r="A46" s="79">
        <v>1</v>
      </c>
      <c r="B46" s="24" t="s">
        <v>41</v>
      </c>
    </row>
    <row r="47" spans="1:12">
      <c r="A47" s="79">
        <v>2</v>
      </c>
      <c r="B47" s="24" t="s">
        <v>42</v>
      </c>
      <c r="C47" s="76"/>
      <c r="D47" s="76"/>
      <c r="E47" s="76"/>
      <c r="F47" s="76"/>
      <c r="G47" s="76"/>
      <c r="H47" s="76"/>
      <c r="I47" s="76"/>
      <c r="J47" s="76"/>
    </row>
    <row r="48" spans="1:12">
      <c r="A48" s="79">
        <v>3</v>
      </c>
      <c r="B48" s="24" t="s">
        <v>43</v>
      </c>
      <c r="C48" s="76"/>
      <c r="D48" s="23"/>
      <c r="E48" s="23"/>
      <c r="F48" s="23"/>
      <c r="G48" s="23"/>
      <c r="H48" s="23"/>
      <c r="I48" s="23"/>
      <c r="J48" s="76"/>
    </row>
    <row r="49" spans="1:10">
      <c r="A49" s="79">
        <v>4</v>
      </c>
      <c r="B49" s="24" t="s">
        <v>326</v>
      </c>
      <c r="C49" s="76"/>
      <c r="D49" s="76"/>
      <c r="E49" s="76"/>
      <c r="F49" s="76"/>
      <c r="G49" s="76"/>
      <c r="H49" s="76"/>
      <c r="I49" s="76"/>
      <c r="J49" s="76"/>
    </row>
    <row r="50" spans="1:10">
      <c r="A50" s="79">
        <v>5</v>
      </c>
      <c r="B50" s="24" t="s">
        <v>44</v>
      </c>
      <c r="C50" s="76"/>
      <c r="D50" s="21"/>
      <c r="E50" s="21"/>
      <c r="F50" s="21"/>
      <c r="G50" s="21"/>
      <c r="H50" s="21"/>
      <c r="I50" s="76"/>
      <c r="J50" s="76"/>
    </row>
    <row r="51" spans="1:10" ht="31.5">
      <c r="A51" s="79">
        <v>6</v>
      </c>
      <c r="B51" s="24" t="s">
        <v>45</v>
      </c>
      <c r="C51" s="76"/>
      <c r="D51" s="76"/>
      <c r="E51" s="76"/>
      <c r="F51" s="76"/>
      <c r="G51" s="76"/>
      <c r="H51" s="76"/>
      <c r="I51" s="76"/>
      <c r="J51" s="76"/>
    </row>
    <row r="52" spans="1:10">
      <c r="A52" s="76"/>
      <c r="B52" s="23"/>
      <c r="C52" s="76"/>
      <c r="D52" s="76"/>
      <c r="E52" s="76"/>
      <c r="F52" s="76"/>
      <c r="G52" s="76"/>
      <c r="H52" s="76"/>
      <c r="I52" s="76"/>
      <c r="J52" s="76"/>
    </row>
    <row r="53" spans="1:10">
      <c r="A53" s="76"/>
      <c r="B53" s="76"/>
    </row>
    <row r="54" spans="1:10" ht="20.100000000000001" customHeight="1">
      <c r="B54" s="76" t="s">
        <v>46</v>
      </c>
      <c r="C54" s="76"/>
      <c r="D54" s="76"/>
      <c r="E54" s="76"/>
      <c r="F54" s="76"/>
      <c r="G54" s="76"/>
      <c r="H54" s="76"/>
      <c r="I54" s="76"/>
      <c r="J54" s="76"/>
    </row>
    <row r="55" spans="1:10" ht="20.100000000000001" customHeight="1">
      <c r="A55" s="70" t="s">
        <v>126</v>
      </c>
      <c r="B55" s="71" t="s">
        <v>11</v>
      </c>
      <c r="C55" s="76"/>
      <c r="D55" s="76"/>
      <c r="E55" s="76"/>
      <c r="F55" s="76"/>
      <c r="G55" s="76"/>
      <c r="H55" s="76"/>
      <c r="I55" s="76"/>
      <c r="J55" s="76"/>
    </row>
    <row r="56" spans="1:10">
      <c r="A56" s="72">
        <v>1</v>
      </c>
      <c r="B56" s="24" t="s">
        <v>47</v>
      </c>
      <c r="C56" s="76"/>
      <c r="D56" s="76"/>
      <c r="E56" s="76"/>
      <c r="F56" s="76"/>
      <c r="G56" s="76"/>
      <c r="H56" s="76"/>
      <c r="I56" s="76"/>
      <c r="J56" s="76"/>
    </row>
    <row r="57" spans="1:10">
      <c r="A57" s="72">
        <v>2</v>
      </c>
      <c r="B57" s="24" t="s">
        <v>48</v>
      </c>
      <c r="C57" s="76"/>
      <c r="D57" s="76"/>
      <c r="E57" s="76"/>
      <c r="F57" s="76"/>
      <c r="G57" s="76"/>
      <c r="H57" s="76"/>
      <c r="I57" s="76"/>
      <c r="J57" s="76"/>
    </row>
    <row r="58" spans="1:10">
      <c r="A58" s="72">
        <v>3</v>
      </c>
      <c r="B58" s="24" t="s">
        <v>49</v>
      </c>
      <c r="C58" s="76"/>
      <c r="D58" s="24"/>
      <c r="E58" s="24"/>
      <c r="F58" s="24"/>
      <c r="G58" s="24"/>
      <c r="H58" s="24"/>
      <c r="I58" s="24"/>
      <c r="J58" s="76"/>
    </row>
    <row r="59" spans="1:10">
      <c r="A59" s="72">
        <v>4</v>
      </c>
      <c r="B59" s="24" t="s">
        <v>50</v>
      </c>
      <c r="C59" s="76"/>
      <c r="D59" s="76"/>
      <c r="E59" s="76"/>
      <c r="F59" s="76"/>
      <c r="G59" s="76"/>
      <c r="H59" s="76"/>
      <c r="I59" s="76"/>
      <c r="J59" s="76"/>
    </row>
    <row r="60" spans="1:10" ht="31.5">
      <c r="A60" s="72">
        <v>5</v>
      </c>
      <c r="B60" s="24" t="s">
        <v>51</v>
      </c>
      <c r="C60" s="76"/>
      <c r="D60" s="55"/>
      <c r="E60" s="55"/>
      <c r="F60" s="55"/>
      <c r="G60" s="55"/>
      <c r="H60" s="55"/>
      <c r="I60" s="24"/>
      <c r="J60" s="76"/>
    </row>
    <row r="61" spans="1:10" ht="31.5">
      <c r="A61" s="72">
        <v>6</v>
      </c>
      <c r="B61" s="24" t="s">
        <v>52</v>
      </c>
      <c r="C61" s="76"/>
      <c r="D61" s="76"/>
      <c r="E61" s="76"/>
      <c r="F61" s="76"/>
      <c r="G61" s="76"/>
      <c r="H61" s="76"/>
      <c r="I61" s="76"/>
      <c r="J61" s="76"/>
    </row>
    <row r="64" spans="1:10" ht="20.100000000000001" customHeight="1">
      <c r="A64" s="76"/>
      <c r="B64" s="76" t="s">
        <v>53</v>
      </c>
      <c r="C64" s="76"/>
      <c r="D64" s="76"/>
      <c r="E64" s="76"/>
      <c r="F64" s="76"/>
      <c r="G64" s="76"/>
      <c r="H64" s="76"/>
      <c r="I64" s="76"/>
      <c r="J64" s="76"/>
    </row>
    <row r="65" spans="1:10" ht="20.100000000000001" customHeight="1">
      <c r="A65" s="70" t="s">
        <v>126</v>
      </c>
      <c r="B65" s="71" t="s">
        <v>11</v>
      </c>
      <c r="C65" s="76"/>
      <c r="D65" s="76"/>
      <c r="E65" s="76"/>
      <c r="F65" s="76"/>
      <c r="G65" s="76"/>
      <c r="H65" s="76"/>
      <c r="I65" s="76"/>
      <c r="J65" s="76"/>
    </row>
    <row r="66" spans="1:10">
      <c r="A66" s="79">
        <v>1</v>
      </c>
      <c r="B66" s="24" t="s">
        <v>54</v>
      </c>
      <c r="C66" s="76"/>
      <c r="D66" s="24"/>
      <c r="E66" s="24"/>
      <c r="F66" s="24"/>
      <c r="G66" s="24"/>
      <c r="H66" s="24"/>
      <c r="I66" s="24"/>
      <c r="J66" s="76"/>
    </row>
    <row r="67" spans="1:10" ht="20.100000000000001" customHeight="1">
      <c r="A67" s="79">
        <v>2</v>
      </c>
      <c r="B67" s="24" t="s">
        <v>55</v>
      </c>
      <c r="C67" s="76"/>
      <c r="D67" s="76"/>
      <c r="E67" s="76"/>
      <c r="F67" s="76"/>
      <c r="G67" s="76"/>
      <c r="H67" s="76"/>
      <c r="I67" s="76"/>
      <c r="J67" s="76"/>
    </row>
    <row r="68" spans="1:10">
      <c r="A68" s="79">
        <v>3</v>
      </c>
      <c r="B68" s="24" t="s">
        <v>56</v>
      </c>
      <c r="C68" s="76"/>
      <c r="D68" s="55"/>
      <c r="E68" s="55"/>
      <c r="F68" s="24"/>
      <c r="G68" s="55"/>
      <c r="H68" s="55"/>
      <c r="I68" s="55"/>
      <c r="J68" s="76"/>
    </row>
    <row r="69" spans="1:10">
      <c r="A69" s="79">
        <v>4</v>
      </c>
      <c r="B69" s="24" t="s">
        <v>57</v>
      </c>
      <c r="C69" s="76"/>
      <c r="D69" s="76"/>
      <c r="E69" s="76"/>
      <c r="F69" s="76"/>
      <c r="G69" s="76"/>
      <c r="H69" s="76"/>
      <c r="I69" s="76"/>
      <c r="J69" s="76"/>
    </row>
    <row r="70" spans="1:10" ht="31.5">
      <c r="A70" s="79">
        <v>5</v>
      </c>
      <c r="B70" s="24" t="s">
        <v>58</v>
      </c>
      <c r="C70" s="76"/>
      <c r="D70" s="76"/>
      <c r="E70" s="76"/>
      <c r="F70" s="76"/>
      <c r="G70" s="76"/>
      <c r="H70" s="76"/>
      <c r="I70" s="76"/>
      <c r="J70" s="76"/>
    </row>
    <row r="71" spans="1:10" ht="31.5">
      <c r="A71" s="79">
        <v>6</v>
      </c>
      <c r="B71" s="24" t="s">
        <v>147</v>
      </c>
      <c r="C71" s="76"/>
      <c r="D71" s="76"/>
      <c r="E71" s="76"/>
      <c r="F71" s="76"/>
      <c r="G71" s="76"/>
      <c r="H71" s="76"/>
      <c r="I71" s="76"/>
      <c r="J71" s="76"/>
    </row>
    <row r="72" spans="1:10">
      <c r="A72" s="76"/>
      <c r="B72" s="76"/>
      <c r="C72" s="76"/>
      <c r="D72" s="76"/>
      <c r="E72" s="76"/>
      <c r="F72" s="76"/>
      <c r="G72" s="76"/>
      <c r="H72" s="76"/>
      <c r="I72" s="76"/>
      <c r="J72" s="76"/>
    </row>
    <row r="73" spans="1:10">
      <c r="A73" s="76"/>
      <c r="B73" s="76"/>
      <c r="C73" s="76"/>
      <c r="D73" s="76"/>
      <c r="E73" s="76"/>
      <c r="F73" s="76"/>
      <c r="G73" s="76"/>
      <c r="H73" s="76"/>
      <c r="I73" s="76"/>
      <c r="J73" s="76"/>
    </row>
    <row r="74" spans="1:10" ht="20.100000000000001" customHeight="1">
      <c r="A74" s="76"/>
      <c r="B74" s="76" t="s">
        <v>59</v>
      </c>
      <c r="C74" s="76"/>
      <c r="D74" s="76"/>
      <c r="E74" s="76"/>
      <c r="F74" s="76"/>
      <c r="G74" s="76"/>
      <c r="H74" s="76"/>
      <c r="I74" s="76"/>
      <c r="J74" s="76"/>
    </row>
    <row r="75" spans="1:10">
      <c r="A75" s="70" t="s">
        <v>126</v>
      </c>
      <c r="B75" s="71" t="s">
        <v>11</v>
      </c>
      <c r="C75" s="76"/>
    </row>
    <row r="76" spans="1:10">
      <c r="A76" s="79">
        <v>1</v>
      </c>
      <c r="B76" s="24" t="s">
        <v>60</v>
      </c>
      <c r="C76" s="76"/>
      <c r="D76" s="76"/>
      <c r="E76" s="76"/>
      <c r="F76" s="76"/>
      <c r="G76" s="76"/>
      <c r="H76" s="76"/>
      <c r="I76" s="76"/>
      <c r="J76" s="76"/>
    </row>
    <row r="77" spans="1:10">
      <c r="A77" s="79">
        <v>2</v>
      </c>
      <c r="B77" s="24" t="s">
        <v>61</v>
      </c>
      <c r="C77" s="76"/>
      <c r="D77" s="23"/>
      <c r="E77" s="23"/>
      <c r="F77" s="23"/>
      <c r="G77" s="23"/>
      <c r="H77" s="23"/>
      <c r="I77" s="23"/>
      <c r="J77" s="76"/>
    </row>
    <row r="78" spans="1:10">
      <c r="A78" s="79">
        <v>3</v>
      </c>
      <c r="B78" s="24" t="s">
        <v>62</v>
      </c>
      <c r="C78" s="76"/>
      <c r="D78" s="76"/>
      <c r="E78" s="76"/>
      <c r="F78" s="76"/>
      <c r="G78" s="76"/>
      <c r="H78" s="76"/>
      <c r="I78" s="76"/>
      <c r="J78" s="76"/>
    </row>
    <row r="79" spans="1:10">
      <c r="A79" s="79">
        <v>4</v>
      </c>
      <c r="B79" s="24" t="s">
        <v>148</v>
      </c>
      <c r="C79" s="76"/>
      <c r="D79" s="21"/>
      <c r="E79" s="21"/>
      <c r="F79" s="23"/>
      <c r="G79" s="21"/>
      <c r="H79" s="21"/>
      <c r="I79" s="21"/>
      <c r="J79" s="76"/>
    </row>
    <row r="80" spans="1:10">
      <c r="A80" s="79">
        <v>5</v>
      </c>
      <c r="B80" s="24" t="s">
        <v>63</v>
      </c>
      <c r="C80" s="76"/>
      <c r="D80" s="76"/>
      <c r="E80" s="76"/>
      <c r="F80" s="76"/>
      <c r="G80" s="76"/>
      <c r="H80" s="76"/>
      <c r="I80" s="76"/>
      <c r="J80" s="76"/>
    </row>
    <row r="81" spans="1:11">
      <c r="A81" s="79">
        <v>6</v>
      </c>
      <c r="B81" s="24" t="s">
        <v>64</v>
      </c>
      <c r="C81" s="76"/>
    </row>
    <row r="82" spans="1:11">
      <c r="A82" s="76"/>
      <c r="B82" s="76"/>
      <c r="C82" s="76"/>
    </row>
    <row r="84" spans="1:11">
      <c r="A84" s="76"/>
      <c r="B84" s="76" t="s">
        <v>65</v>
      </c>
    </row>
    <row r="85" spans="1:11">
      <c r="A85" s="70" t="s">
        <v>126</v>
      </c>
      <c r="B85" s="71" t="s">
        <v>11</v>
      </c>
    </row>
    <row r="86" spans="1:11">
      <c r="A86" s="79">
        <v>1</v>
      </c>
      <c r="B86" s="24" t="s">
        <v>66</v>
      </c>
    </row>
    <row r="87" spans="1:11">
      <c r="A87" s="79">
        <v>2</v>
      </c>
      <c r="B87" s="24" t="s">
        <v>67</v>
      </c>
    </row>
    <row r="88" spans="1:11" ht="18" customHeight="1">
      <c r="A88" s="79">
        <v>3</v>
      </c>
      <c r="B88" s="55" t="s">
        <v>149</v>
      </c>
    </row>
    <row r="89" spans="1:11">
      <c r="A89" s="79">
        <v>4</v>
      </c>
      <c r="B89" s="24" t="s">
        <v>150</v>
      </c>
      <c r="C89" s="76"/>
      <c r="D89" s="23"/>
      <c r="E89" s="23"/>
      <c r="F89" s="21"/>
      <c r="G89" s="23"/>
      <c r="H89" s="23"/>
      <c r="I89" s="23"/>
    </row>
    <row r="90" spans="1:11" ht="31.5">
      <c r="A90" s="79">
        <v>5</v>
      </c>
      <c r="B90" s="24" t="s">
        <v>68</v>
      </c>
      <c r="C90" s="76"/>
      <c r="D90" s="76"/>
      <c r="E90" s="76"/>
      <c r="F90" s="76"/>
      <c r="G90" s="76"/>
      <c r="H90" s="76"/>
      <c r="I90" s="76"/>
    </row>
    <row r="91" spans="1:11" ht="31.5">
      <c r="A91" s="79">
        <v>6</v>
      </c>
      <c r="B91" s="24" t="s">
        <v>69</v>
      </c>
      <c r="C91" s="76"/>
      <c r="D91" s="21"/>
      <c r="E91" s="21"/>
      <c r="F91" s="21"/>
      <c r="G91" s="21"/>
      <c r="H91" s="21"/>
      <c r="I91" s="23"/>
    </row>
    <row r="92" spans="1:11">
      <c r="A92" s="76"/>
      <c r="B92" s="76"/>
      <c r="C92" s="76"/>
      <c r="D92" s="76"/>
      <c r="E92" s="76"/>
      <c r="F92" s="76"/>
      <c r="G92" s="76"/>
      <c r="H92" s="76"/>
      <c r="I92" s="76"/>
    </row>
    <row r="93" spans="1:11">
      <c r="A93" s="76"/>
      <c r="B93" s="76"/>
      <c r="C93" s="76"/>
      <c r="D93" s="76"/>
      <c r="E93" s="76"/>
      <c r="F93" s="76"/>
      <c r="G93" s="76"/>
      <c r="H93" s="76"/>
      <c r="I93" s="76"/>
    </row>
    <row r="94" spans="1:11">
      <c r="A94" s="76"/>
      <c r="B94" s="76" t="s">
        <v>70</v>
      </c>
      <c r="C94" s="76"/>
      <c r="D94" s="76"/>
      <c r="E94" s="76"/>
      <c r="F94" s="76"/>
      <c r="G94" s="76"/>
      <c r="H94" s="76"/>
      <c r="I94" s="76"/>
    </row>
    <row r="95" spans="1:11">
      <c r="A95" s="70" t="s">
        <v>126</v>
      </c>
      <c r="B95" s="71" t="s">
        <v>11</v>
      </c>
      <c r="C95" s="76"/>
      <c r="D95" s="76"/>
      <c r="E95" s="76"/>
      <c r="F95" s="76"/>
      <c r="G95" s="76"/>
      <c r="H95" s="76"/>
      <c r="I95" s="76"/>
      <c r="J95" s="76"/>
      <c r="K95" s="76"/>
    </row>
    <row r="96" spans="1:11">
      <c r="A96" s="79">
        <v>1</v>
      </c>
      <c r="B96" s="24" t="s">
        <v>71</v>
      </c>
      <c r="C96" s="76"/>
      <c r="D96" s="76"/>
      <c r="E96" s="76"/>
      <c r="F96" s="76"/>
      <c r="G96" s="76"/>
      <c r="H96" s="76"/>
      <c r="I96" s="76"/>
      <c r="J96" s="76"/>
      <c r="K96" s="76"/>
    </row>
    <row r="97" spans="1:11">
      <c r="A97" s="79">
        <v>2</v>
      </c>
      <c r="B97" s="24" t="s">
        <v>72</v>
      </c>
      <c r="C97" s="76"/>
      <c r="D97" s="76"/>
      <c r="E97" s="76"/>
      <c r="F97" s="76"/>
      <c r="G97" s="76"/>
      <c r="H97" s="76"/>
      <c r="I97" s="76"/>
      <c r="J97" s="76"/>
      <c r="K97" s="76"/>
    </row>
    <row r="98" spans="1:11">
      <c r="A98" s="79">
        <v>3</v>
      </c>
      <c r="B98" s="24" t="s">
        <v>73</v>
      </c>
      <c r="C98" s="76"/>
      <c r="D98" s="55"/>
      <c r="E98" s="76"/>
      <c r="F98" s="137"/>
      <c r="G98" s="137"/>
      <c r="H98" s="137"/>
      <c r="I98" s="137"/>
      <c r="J98" s="23"/>
      <c r="K98" s="76"/>
    </row>
    <row r="99" spans="1:11">
      <c r="A99" s="79">
        <v>4</v>
      </c>
      <c r="B99" s="24" t="s">
        <v>74</v>
      </c>
      <c r="C99" s="76"/>
      <c r="D99" s="76"/>
      <c r="E99" s="76"/>
      <c r="F99" s="137"/>
      <c r="G99" s="137"/>
      <c r="H99" s="137"/>
      <c r="I99" s="137"/>
      <c r="J99" s="76"/>
      <c r="K99" s="76"/>
    </row>
    <row r="100" spans="1:11">
      <c r="A100" s="79">
        <v>5</v>
      </c>
      <c r="B100" s="24" t="s">
        <v>151</v>
      </c>
      <c r="C100" s="76"/>
      <c r="D100" s="76"/>
      <c r="E100" s="21"/>
      <c r="F100" s="21"/>
      <c r="G100" s="21"/>
      <c r="H100" s="21"/>
      <c r="I100" s="21"/>
      <c r="J100" s="23"/>
      <c r="K100" s="76"/>
    </row>
    <row r="101" spans="1:11" ht="31.5">
      <c r="A101" s="79">
        <v>6</v>
      </c>
      <c r="B101" s="24" t="s">
        <v>75</v>
      </c>
      <c r="C101" s="76"/>
      <c r="D101" s="76"/>
      <c r="E101" s="76"/>
      <c r="F101" s="76"/>
      <c r="G101" s="76"/>
      <c r="H101" s="76"/>
      <c r="I101" s="76"/>
      <c r="J101" s="76"/>
      <c r="K101" s="76"/>
    </row>
    <row r="102" spans="1:11">
      <c r="A102" s="76"/>
      <c r="B102" s="76"/>
      <c r="C102" s="76"/>
      <c r="D102" s="76"/>
      <c r="E102" s="76"/>
      <c r="F102" s="76"/>
      <c r="G102" s="76"/>
      <c r="H102" s="76"/>
      <c r="I102" s="76"/>
      <c r="J102" s="76"/>
      <c r="K102" s="76"/>
    </row>
    <row r="103" spans="1:11">
      <c r="A103" s="76"/>
      <c r="B103" s="76"/>
      <c r="C103" s="76"/>
      <c r="D103" s="76"/>
      <c r="E103" s="76"/>
      <c r="F103" s="76"/>
      <c r="G103" s="76"/>
      <c r="H103" s="76"/>
      <c r="I103" s="76"/>
      <c r="J103" s="76"/>
      <c r="K103" s="76"/>
    </row>
    <row r="104" spans="1:11">
      <c r="A104" s="76"/>
      <c r="B104" s="76" t="s">
        <v>76</v>
      </c>
      <c r="C104" s="76"/>
      <c r="D104" s="76"/>
      <c r="E104" s="76"/>
      <c r="F104" s="76"/>
      <c r="G104" s="76"/>
    </row>
    <row r="105" spans="1:11">
      <c r="A105" s="70" t="s">
        <v>126</v>
      </c>
      <c r="B105" s="71" t="s">
        <v>11</v>
      </c>
      <c r="C105" s="76"/>
      <c r="D105" s="76"/>
      <c r="E105" s="76"/>
      <c r="F105" s="76"/>
      <c r="G105" s="76"/>
    </row>
    <row r="106" spans="1:11" ht="15" customHeight="1">
      <c r="A106" s="79">
        <v>1</v>
      </c>
      <c r="B106" s="20" t="s">
        <v>77</v>
      </c>
      <c r="C106" s="76"/>
      <c r="D106" s="76"/>
      <c r="E106" s="76"/>
      <c r="F106" s="76"/>
      <c r="G106" s="76"/>
    </row>
    <row r="107" spans="1:11">
      <c r="A107" s="79">
        <v>2</v>
      </c>
      <c r="B107" s="20" t="s">
        <v>78</v>
      </c>
      <c r="C107" s="76"/>
      <c r="D107" s="76"/>
      <c r="E107" s="76"/>
      <c r="F107" s="76"/>
      <c r="G107" s="76"/>
    </row>
    <row r="108" spans="1:11">
      <c r="A108" s="79">
        <v>3</v>
      </c>
      <c r="B108" s="20" t="s">
        <v>79</v>
      </c>
      <c r="C108" s="76"/>
      <c r="D108" s="76"/>
      <c r="E108" s="76"/>
      <c r="F108" s="76"/>
      <c r="G108" s="76"/>
    </row>
    <row r="109" spans="1:11">
      <c r="A109" s="79">
        <v>4</v>
      </c>
      <c r="B109" s="20" t="s">
        <v>80</v>
      </c>
      <c r="C109" s="76"/>
      <c r="D109" s="55"/>
      <c r="E109" s="76"/>
      <c r="F109" s="76"/>
      <c r="G109" s="137"/>
    </row>
    <row r="110" spans="1:11" ht="32.25">
      <c r="A110" s="79">
        <v>5</v>
      </c>
      <c r="B110" s="45" t="s">
        <v>81</v>
      </c>
      <c r="C110" s="76"/>
      <c r="D110" s="76"/>
      <c r="E110" s="76"/>
      <c r="F110" s="76"/>
      <c r="G110" s="137"/>
    </row>
    <row r="111" spans="1:11" ht="14.25" customHeight="1">
      <c r="A111" s="79">
        <v>6</v>
      </c>
      <c r="B111" s="20" t="s">
        <v>82</v>
      </c>
      <c r="C111" s="76"/>
      <c r="D111" s="76"/>
      <c r="E111" s="76"/>
      <c r="F111" s="76"/>
      <c r="G111" s="76"/>
    </row>
    <row r="112" spans="1:11" ht="15" customHeight="1">
      <c r="A112" s="80"/>
      <c r="B112" s="80"/>
      <c r="C112" s="76"/>
      <c r="D112" s="76"/>
      <c r="E112" s="76"/>
      <c r="F112" s="76"/>
      <c r="G112" s="76"/>
    </row>
    <row r="113" spans="1:7">
      <c r="A113" s="76"/>
      <c r="B113" s="76"/>
      <c r="C113" s="76"/>
      <c r="D113" s="76"/>
      <c r="E113" s="76"/>
      <c r="F113" s="76"/>
      <c r="G113" s="76"/>
    </row>
    <row r="114" spans="1:7">
      <c r="A114" s="76"/>
      <c r="B114" s="76" t="s">
        <v>83</v>
      </c>
      <c r="C114" s="76"/>
      <c r="D114" s="76"/>
      <c r="E114" s="76"/>
      <c r="F114" s="76"/>
      <c r="G114" s="76"/>
    </row>
    <row r="115" spans="1:7">
      <c r="A115" s="70" t="s">
        <v>126</v>
      </c>
      <c r="B115" s="71" t="s">
        <v>11</v>
      </c>
    </row>
    <row r="116" spans="1:7">
      <c r="A116" s="79">
        <v>1</v>
      </c>
      <c r="B116" s="20" t="s">
        <v>84</v>
      </c>
    </row>
    <row r="117" spans="1:7">
      <c r="A117" s="79">
        <v>2</v>
      </c>
      <c r="B117" s="20" t="s">
        <v>85</v>
      </c>
    </row>
    <row r="118" spans="1:7">
      <c r="A118" s="79">
        <v>3</v>
      </c>
      <c r="B118" s="20" t="s">
        <v>86</v>
      </c>
    </row>
    <row r="119" spans="1:7">
      <c r="A119" s="79">
        <v>4</v>
      </c>
      <c r="B119" s="20" t="s">
        <v>87</v>
      </c>
    </row>
    <row r="120" spans="1:7" ht="32.25">
      <c r="A120" s="79">
        <v>5</v>
      </c>
      <c r="B120" s="47" t="s">
        <v>88</v>
      </c>
    </row>
    <row r="121" spans="1:7">
      <c r="A121" s="79">
        <v>6</v>
      </c>
      <c r="B121" s="45" t="s">
        <v>89</v>
      </c>
    </row>
    <row r="124" spans="1:7">
      <c r="A124" s="76"/>
      <c r="B124" s="76" t="s">
        <v>117</v>
      </c>
    </row>
    <row r="125" spans="1:7">
      <c r="A125" s="70" t="s">
        <v>126</v>
      </c>
      <c r="B125" s="71" t="s">
        <v>11</v>
      </c>
    </row>
    <row r="126" spans="1:7">
      <c r="A126" s="79">
        <v>1</v>
      </c>
      <c r="B126" s="20" t="s">
        <v>103</v>
      </c>
    </row>
    <row r="127" spans="1:7">
      <c r="A127" s="79">
        <v>2</v>
      </c>
      <c r="B127" s="45" t="s">
        <v>158</v>
      </c>
    </row>
    <row r="128" spans="1:7">
      <c r="A128" s="79">
        <v>3</v>
      </c>
      <c r="B128" s="45" t="s">
        <v>152</v>
      </c>
    </row>
    <row r="129" spans="1:2" ht="32.25">
      <c r="A129" s="79">
        <v>4</v>
      </c>
      <c r="B129" s="45" t="s">
        <v>153</v>
      </c>
    </row>
    <row r="130" spans="1:2" ht="32.25">
      <c r="A130" s="79">
        <v>5</v>
      </c>
      <c r="B130" s="45" t="s">
        <v>154</v>
      </c>
    </row>
    <row r="131" spans="1:2" ht="32.25">
      <c r="A131" s="79">
        <v>6</v>
      </c>
      <c r="B131" s="45" t="s">
        <v>155</v>
      </c>
    </row>
    <row r="132" spans="1:2">
      <c r="A132" s="79"/>
      <c r="B132" s="45"/>
    </row>
    <row r="134" spans="1:2">
      <c r="A134" s="76"/>
      <c r="B134" s="76" t="s">
        <v>111</v>
      </c>
    </row>
    <row r="135" spans="1:2">
      <c r="A135" s="70" t="s">
        <v>126</v>
      </c>
      <c r="B135" s="71" t="s">
        <v>11</v>
      </c>
    </row>
    <row r="136" spans="1:2">
      <c r="A136" s="79">
        <v>1</v>
      </c>
      <c r="B136" s="20" t="s">
        <v>112</v>
      </c>
    </row>
    <row r="137" spans="1:2">
      <c r="A137" s="79">
        <v>2</v>
      </c>
      <c r="B137" s="20" t="s">
        <v>113</v>
      </c>
    </row>
    <row r="138" spans="1:2">
      <c r="A138" s="79">
        <v>3</v>
      </c>
      <c r="B138" s="20" t="s">
        <v>114</v>
      </c>
    </row>
    <row r="139" spans="1:2">
      <c r="A139" s="79">
        <v>4</v>
      </c>
      <c r="B139" s="20" t="s">
        <v>115</v>
      </c>
    </row>
    <row r="140" spans="1:2">
      <c r="A140" s="79">
        <v>5</v>
      </c>
      <c r="B140" s="20" t="s">
        <v>116</v>
      </c>
    </row>
    <row r="141" spans="1:2">
      <c r="A141" s="79">
        <v>6</v>
      </c>
      <c r="B141" s="20" t="s">
        <v>156</v>
      </c>
    </row>
    <row r="143" spans="1:2">
      <c r="A143" s="76"/>
      <c r="B143" s="76" t="s">
        <v>90</v>
      </c>
    </row>
    <row r="144" spans="1:2">
      <c r="A144" s="70" t="s">
        <v>126</v>
      </c>
      <c r="B144" s="71" t="s">
        <v>11</v>
      </c>
    </row>
    <row r="145" spans="1:2">
      <c r="A145" s="79">
        <v>1</v>
      </c>
      <c r="B145" s="20" t="s">
        <v>91</v>
      </c>
    </row>
    <row r="146" spans="1:2">
      <c r="A146" s="79">
        <v>2</v>
      </c>
      <c r="B146" s="20" t="s">
        <v>92</v>
      </c>
    </row>
    <row r="147" spans="1:2">
      <c r="A147" s="79">
        <v>3</v>
      </c>
      <c r="B147" s="20" t="s">
        <v>93</v>
      </c>
    </row>
    <row r="148" spans="1:2" ht="32.25">
      <c r="A148" s="79">
        <v>4</v>
      </c>
      <c r="B148" s="45" t="s">
        <v>94</v>
      </c>
    </row>
    <row r="149" spans="1:2" ht="32.25">
      <c r="A149" s="79">
        <v>5</v>
      </c>
      <c r="B149" s="45" t="s">
        <v>95</v>
      </c>
    </row>
    <row r="150" spans="1:2" ht="32.25">
      <c r="A150" s="79">
        <v>6</v>
      </c>
      <c r="B150" s="45" t="s">
        <v>96</v>
      </c>
    </row>
    <row r="153" spans="1:2">
      <c r="A153" s="76"/>
      <c r="B153" s="76" t="s">
        <v>9</v>
      </c>
    </row>
    <row r="154" spans="1:2">
      <c r="A154" s="70" t="s">
        <v>126</v>
      </c>
      <c r="B154" s="71" t="s">
        <v>11</v>
      </c>
    </row>
    <row r="155" spans="1:2">
      <c r="A155" s="79">
        <v>1</v>
      </c>
      <c r="B155" s="20" t="s">
        <v>97</v>
      </c>
    </row>
    <row r="156" spans="1:2">
      <c r="A156" s="79">
        <v>2</v>
      </c>
      <c r="B156" s="20" t="s">
        <v>98</v>
      </c>
    </row>
    <row r="157" spans="1:2">
      <c r="A157" s="79">
        <v>3</v>
      </c>
      <c r="B157" s="20" t="s">
        <v>107</v>
      </c>
    </row>
    <row r="158" spans="1:2">
      <c r="A158" s="79">
        <v>4</v>
      </c>
      <c r="B158" s="20" t="s">
        <v>108</v>
      </c>
    </row>
    <row r="159" spans="1:2" ht="32.25">
      <c r="A159" s="79">
        <v>5</v>
      </c>
      <c r="B159" s="45" t="s">
        <v>109</v>
      </c>
    </row>
    <row r="160" spans="1:2" ht="32.25">
      <c r="A160" s="79">
        <v>6</v>
      </c>
      <c r="B160" s="45" t="s">
        <v>110</v>
      </c>
    </row>
    <row r="163" spans="1:2">
      <c r="B163" s="69" t="s">
        <v>228</v>
      </c>
    </row>
    <row r="164" spans="1:2">
      <c r="A164" s="76"/>
      <c r="B164" s="28" t="s">
        <v>229</v>
      </c>
    </row>
    <row r="165" spans="1:2">
      <c r="A165" s="70" t="s">
        <v>126</v>
      </c>
      <c r="B165" s="71" t="s">
        <v>11</v>
      </c>
    </row>
    <row r="166" spans="1:2">
      <c r="A166" s="79">
        <v>1</v>
      </c>
      <c r="B166" s="20" t="s">
        <v>175</v>
      </c>
    </row>
    <row r="167" spans="1:2">
      <c r="A167" s="79">
        <v>2</v>
      </c>
      <c r="B167" s="20" t="s">
        <v>176</v>
      </c>
    </row>
    <row r="168" spans="1:2">
      <c r="A168" s="79">
        <v>3</v>
      </c>
      <c r="B168" s="20" t="s">
        <v>177</v>
      </c>
    </row>
    <row r="169" spans="1:2">
      <c r="A169" s="79">
        <v>4</v>
      </c>
      <c r="B169" s="20" t="s">
        <v>178</v>
      </c>
    </row>
    <row r="170" spans="1:2">
      <c r="A170" s="79">
        <v>5</v>
      </c>
      <c r="B170" s="45" t="s">
        <v>320</v>
      </c>
    </row>
    <row r="171" spans="1:2" ht="32.25">
      <c r="A171" s="79">
        <v>6</v>
      </c>
      <c r="B171" s="45" t="s">
        <v>179</v>
      </c>
    </row>
    <row r="172" spans="1:2">
      <c r="B172" s="20"/>
    </row>
    <row r="173" spans="1:2">
      <c r="B173" s="20"/>
    </row>
    <row r="174" spans="1:2">
      <c r="A174" s="76"/>
      <c r="B174" s="28" t="s">
        <v>180</v>
      </c>
    </row>
    <row r="175" spans="1:2">
      <c r="A175" s="70" t="s">
        <v>126</v>
      </c>
      <c r="B175" s="71" t="s">
        <v>11</v>
      </c>
    </row>
    <row r="176" spans="1:2">
      <c r="A176" s="79">
        <v>1</v>
      </c>
      <c r="B176" s="20" t="s">
        <v>181</v>
      </c>
    </row>
    <row r="177" spans="1:2">
      <c r="A177" s="79">
        <v>2</v>
      </c>
      <c r="B177" s="20" t="s">
        <v>182</v>
      </c>
    </row>
    <row r="178" spans="1:2">
      <c r="A178" s="79">
        <v>3</v>
      </c>
      <c r="B178" s="20" t="s">
        <v>183</v>
      </c>
    </row>
    <row r="179" spans="1:2">
      <c r="A179" s="79">
        <v>4</v>
      </c>
      <c r="B179" s="81" t="s">
        <v>184</v>
      </c>
    </row>
    <row r="180" spans="1:2">
      <c r="A180" s="79">
        <v>5</v>
      </c>
      <c r="B180" s="81" t="s">
        <v>185</v>
      </c>
    </row>
    <row r="181" spans="1:2" ht="33">
      <c r="A181" s="79">
        <v>6</v>
      </c>
      <c r="B181" s="81" t="s">
        <v>321</v>
      </c>
    </row>
    <row r="182" spans="1:2">
      <c r="B182" s="20"/>
    </row>
    <row r="183" spans="1:2">
      <c r="B183" s="20"/>
    </row>
    <row r="184" spans="1:2">
      <c r="A184" s="76"/>
      <c r="B184" s="28" t="s">
        <v>186</v>
      </c>
    </row>
    <row r="185" spans="1:2">
      <c r="A185" s="70" t="s">
        <v>126</v>
      </c>
      <c r="B185" s="71" t="s">
        <v>11</v>
      </c>
    </row>
    <row r="186" spans="1:2">
      <c r="A186" s="79">
        <v>1</v>
      </c>
      <c r="B186" s="20" t="s">
        <v>191</v>
      </c>
    </row>
    <row r="187" spans="1:2">
      <c r="A187" s="79">
        <v>2</v>
      </c>
      <c r="B187" s="69" t="s">
        <v>190</v>
      </c>
    </row>
    <row r="188" spans="1:2">
      <c r="A188" s="79">
        <v>3</v>
      </c>
      <c r="B188" s="69" t="s">
        <v>189</v>
      </c>
    </row>
    <row r="189" spans="1:2">
      <c r="A189" s="79">
        <v>4</v>
      </c>
      <c r="B189" s="69" t="s">
        <v>188</v>
      </c>
    </row>
    <row r="190" spans="1:2">
      <c r="A190" s="79">
        <v>5</v>
      </c>
      <c r="B190" s="69" t="s">
        <v>322</v>
      </c>
    </row>
    <row r="191" spans="1:2">
      <c r="A191" s="79">
        <v>6</v>
      </c>
      <c r="B191" s="69" t="s">
        <v>187</v>
      </c>
    </row>
    <row r="192" spans="1:2">
      <c r="B192" s="20"/>
    </row>
    <row r="193" spans="1:2">
      <c r="B193" s="20"/>
    </row>
    <row r="194" spans="1:2">
      <c r="A194" s="76"/>
      <c r="B194" s="28" t="s">
        <v>192</v>
      </c>
    </row>
    <row r="195" spans="1:2">
      <c r="A195" s="70" t="s">
        <v>126</v>
      </c>
      <c r="B195" s="71" t="s">
        <v>11</v>
      </c>
    </row>
    <row r="196" spans="1:2">
      <c r="A196" s="79">
        <v>1</v>
      </c>
      <c r="B196" s="20" t="s">
        <v>193</v>
      </c>
    </row>
    <row r="197" spans="1:2">
      <c r="A197" s="79">
        <v>2</v>
      </c>
      <c r="B197" s="81" t="s">
        <v>194</v>
      </c>
    </row>
    <row r="198" spans="1:2">
      <c r="A198" s="79">
        <v>3</v>
      </c>
      <c r="B198" s="81" t="s">
        <v>195</v>
      </c>
    </row>
    <row r="199" spans="1:2">
      <c r="A199" s="79">
        <v>4</v>
      </c>
      <c r="B199" s="81" t="s">
        <v>196</v>
      </c>
    </row>
    <row r="200" spans="1:2">
      <c r="A200" s="79">
        <v>5</v>
      </c>
      <c r="B200" s="81" t="s">
        <v>323</v>
      </c>
    </row>
    <row r="201" spans="1:2">
      <c r="A201" s="79">
        <v>6</v>
      </c>
      <c r="B201" s="69" t="s">
        <v>197</v>
      </c>
    </row>
    <row r="202" spans="1:2">
      <c r="B202" s="20"/>
    </row>
    <row r="203" spans="1:2">
      <c r="B203" s="20"/>
    </row>
    <row r="204" spans="1:2">
      <c r="B204" s="20" t="s">
        <v>231</v>
      </c>
    </row>
    <row r="205" spans="1:2">
      <c r="A205" s="26"/>
      <c r="B205" s="26" t="s">
        <v>230</v>
      </c>
    </row>
    <row r="206" spans="1:2">
      <c r="A206" s="70" t="s">
        <v>126</v>
      </c>
      <c r="B206" s="71" t="s">
        <v>11</v>
      </c>
    </row>
    <row r="207" spans="1:2">
      <c r="A207" s="72">
        <v>1</v>
      </c>
      <c r="B207" s="81" t="s">
        <v>198</v>
      </c>
    </row>
    <row r="208" spans="1:2">
      <c r="A208" s="72">
        <v>2</v>
      </c>
      <c r="B208" s="81" t="s">
        <v>199</v>
      </c>
    </row>
    <row r="209" spans="1:2">
      <c r="A209" s="72">
        <v>3</v>
      </c>
      <c r="B209" s="81" t="s">
        <v>200</v>
      </c>
    </row>
    <row r="210" spans="1:2">
      <c r="A210" s="72">
        <v>4</v>
      </c>
      <c r="B210" s="81" t="s">
        <v>201</v>
      </c>
    </row>
    <row r="211" spans="1:2">
      <c r="A211" s="72">
        <v>5</v>
      </c>
      <c r="B211" s="81" t="s">
        <v>202</v>
      </c>
    </row>
    <row r="212" spans="1:2" ht="33">
      <c r="A212" s="72">
        <v>6</v>
      </c>
      <c r="B212" s="84" t="s">
        <v>324</v>
      </c>
    </row>
    <row r="213" spans="1:2">
      <c r="A213" s="82"/>
      <c r="B213" s="26"/>
    </row>
    <row r="214" spans="1:2">
      <c r="A214" s="82"/>
      <c r="B214" s="26"/>
    </row>
    <row r="215" spans="1:2">
      <c r="A215" s="82"/>
      <c r="B215" s="26" t="s">
        <v>203</v>
      </c>
    </row>
    <row r="216" spans="1:2">
      <c r="A216" s="70" t="s">
        <v>126</v>
      </c>
      <c r="B216" s="71" t="s">
        <v>11</v>
      </c>
    </row>
    <row r="217" spans="1:2">
      <c r="A217" s="72">
        <v>1</v>
      </c>
      <c r="B217" s="26" t="s">
        <v>204</v>
      </c>
    </row>
    <row r="218" spans="1:2">
      <c r="A218" s="72">
        <v>2</v>
      </c>
      <c r="B218" s="81" t="s">
        <v>205</v>
      </c>
    </row>
    <row r="219" spans="1:2">
      <c r="A219" s="72">
        <v>3</v>
      </c>
      <c r="B219" s="81" t="s">
        <v>206</v>
      </c>
    </row>
    <row r="220" spans="1:2">
      <c r="A220" s="72">
        <v>4</v>
      </c>
      <c r="B220" s="81" t="s">
        <v>207</v>
      </c>
    </row>
    <row r="221" spans="1:2">
      <c r="A221" s="72">
        <v>5</v>
      </c>
      <c r="B221" s="81" t="s">
        <v>208</v>
      </c>
    </row>
    <row r="222" spans="1:2">
      <c r="A222" s="72">
        <v>6</v>
      </c>
      <c r="B222" s="81" t="s">
        <v>209</v>
      </c>
    </row>
    <row r="223" spans="1:2">
      <c r="A223" s="82"/>
      <c r="B223" s="26"/>
    </row>
    <row r="224" spans="1:2">
      <c r="A224" s="82"/>
      <c r="B224" s="26"/>
    </row>
    <row r="225" spans="1:2">
      <c r="A225" s="82"/>
      <c r="B225" s="26" t="s">
        <v>210</v>
      </c>
    </row>
    <row r="226" spans="1:2">
      <c r="A226" s="70" t="s">
        <v>126</v>
      </c>
      <c r="B226" s="71" t="s">
        <v>11</v>
      </c>
    </row>
    <row r="227" spans="1:2">
      <c r="A227" s="72">
        <v>1</v>
      </c>
      <c r="B227" s="69" t="s">
        <v>211</v>
      </c>
    </row>
    <row r="228" spans="1:2">
      <c r="A228" s="72">
        <v>2</v>
      </c>
      <c r="B228" s="69" t="s">
        <v>212</v>
      </c>
    </row>
    <row r="229" spans="1:2">
      <c r="A229" s="72">
        <v>3</v>
      </c>
      <c r="B229" s="69" t="s">
        <v>213</v>
      </c>
    </row>
    <row r="230" spans="1:2">
      <c r="A230" s="72">
        <v>4</v>
      </c>
      <c r="B230" s="69" t="s">
        <v>214</v>
      </c>
    </row>
    <row r="231" spans="1:2">
      <c r="A231" s="72">
        <v>5</v>
      </c>
      <c r="B231" s="69" t="s">
        <v>215</v>
      </c>
    </row>
    <row r="232" spans="1:2">
      <c r="A232" s="72">
        <v>6</v>
      </c>
      <c r="B232" s="69" t="s">
        <v>329</v>
      </c>
    </row>
    <row r="233" spans="1:2">
      <c r="A233" s="82"/>
      <c r="B233" s="26"/>
    </row>
    <row r="234" spans="1:2">
      <c r="A234" s="82"/>
      <c r="B234" s="26"/>
    </row>
    <row r="235" spans="1:2">
      <c r="A235" s="82"/>
      <c r="B235" s="26" t="s">
        <v>216</v>
      </c>
    </row>
    <row r="236" spans="1:2">
      <c r="A236" s="70" t="s">
        <v>126</v>
      </c>
      <c r="B236" s="71" t="s">
        <v>11</v>
      </c>
    </row>
    <row r="237" spans="1:2">
      <c r="A237" s="72">
        <v>1</v>
      </c>
      <c r="B237" s="81" t="s">
        <v>217</v>
      </c>
    </row>
    <row r="238" spans="1:2">
      <c r="A238" s="72">
        <v>2</v>
      </c>
      <c r="B238" s="81" t="s">
        <v>218</v>
      </c>
    </row>
    <row r="239" spans="1:2">
      <c r="A239" s="72">
        <v>3</v>
      </c>
      <c r="B239" s="81" t="s">
        <v>219</v>
      </c>
    </row>
    <row r="240" spans="1:2">
      <c r="A240" s="72">
        <v>4</v>
      </c>
      <c r="B240" s="81" t="s">
        <v>220</v>
      </c>
    </row>
    <row r="241" spans="1:2">
      <c r="A241" s="72">
        <v>5</v>
      </c>
      <c r="B241" s="81" t="s">
        <v>221</v>
      </c>
    </row>
    <row r="242" spans="1:2">
      <c r="A242" s="72">
        <v>6</v>
      </c>
      <c r="B242" s="81" t="s">
        <v>222</v>
      </c>
    </row>
    <row r="243" spans="1:2">
      <c r="A243" s="82"/>
      <c r="B243" s="85"/>
    </row>
    <row r="244" spans="1:2">
      <c r="A244" s="82"/>
      <c r="B244" s="26"/>
    </row>
    <row r="245" spans="1:2">
      <c r="A245" s="82"/>
      <c r="B245" s="26" t="s">
        <v>233</v>
      </c>
    </row>
    <row r="246" spans="1:2">
      <c r="A246" s="82"/>
      <c r="B246" s="26" t="s">
        <v>232</v>
      </c>
    </row>
    <row r="247" spans="1:2">
      <c r="A247" s="70" t="s">
        <v>126</v>
      </c>
      <c r="B247" s="71" t="s">
        <v>11</v>
      </c>
    </row>
    <row r="248" spans="1:2">
      <c r="A248" s="79">
        <v>1</v>
      </c>
      <c r="B248" s="81" t="s">
        <v>223</v>
      </c>
    </row>
    <row r="249" spans="1:2">
      <c r="A249" s="79">
        <v>2</v>
      </c>
      <c r="B249" s="81" t="s">
        <v>224</v>
      </c>
    </row>
    <row r="250" spans="1:2">
      <c r="A250" s="79">
        <v>3</v>
      </c>
      <c r="B250" s="81" t="s">
        <v>225</v>
      </c>
    </row>
    <row r="251" spans="1:2">
      <c r="A251" s="79">
        <v>4</v>
      </c>
      <c r="B251" s="81" t="s">
        <v>226</v>
      </c>
    </row>
    <row r="252" spans="1:2">
      <c r="A252" s="79">
        <v>5</v>
      </c>
      <c r="B252" s="81" t="s">
        <v>227</v>
      </c>
    </row>
    <row r="253" spans="1:2">
      <c r="A253" s="79">
        <v>6</v>
      </c>
      <c r="B253" s="81" t="s">
        <v>325</v>
      </c>
    </row>
    <row r="254" spans="1:2">
      <c r="A254" s="80"/>
      <c r="B254" s="26"/>
    </row>
    <row r="255" spans="1:2">
      <c r="A255" s="80"/>
      <c r="B255" s="26"/>
    </row>
    <row r="256" spans="1:2">
      <c r="A256" s="80"/>
      <c r="B256" s="26" t="s">
        <v>234</v>
      </c>
    </row>
    <row r="257" spans="1:2">
      <c r="A257" s="80"/>
      <c r="B257" s="26" t="s">
        <v>236</v>
      </c>
    </row>
    <row r="258" spans="1:2" s="83" customFormat="1">
      <c r="A258" s="82"/>
      <c r="B258" s="26" t="s">
        <v>235</v>
      </c>
    </row>
    <row r="259" spans="1:2">
      <c r="A259" s="70" t="s">
        <v>126</v>
      </c>
      <c r="B259" s="71" t="s">
        <v>11</v>
      </c>
    </row>
    <row r="260" spans="1:2">
      <c r="A260" s="72">
        <v>1</v>
      </c>
      <c r="B260" s="81" t="s">
        <v>237</v>
      </c>
    </row>
    <row r="261" spans="1:2">
      <c r="A261" s="72">
        <v>2</v>
      </c>
      <c r="B261" s="81" t="s">
        <v>238</v>
      </c>
    </row>
    <row r="262" spans="1:2">
      <c r="A262" s="72">
        <v>3</v>
      </c>
      <c r="B262" s="81" t="s">
        <v>239</v>
      </c>
    </row>
    <row r="263" spans="1:2">
      <c r="A263" s="72">
        <v>4</v>
      </c>
      <c r="B263" s="81" t="s">
        <v>240</v>
      </c>
    </row>
    <row r="264" spans="1:2">
      <c r="A264" s="72">
        <v>5</v>
      </c>
      <c r="B264" s="81" t="s">
        <v>330</v>
      </c>
    </row>
    <row r="265" spans="1:2">
      <c r="A265" s="72">
        <v>6</v>
      </c>
      <c r="B265" s="69" t="s">
        <v>241</v>
      </c>
    </row>
    <row r="266" spans="1:2">
      <c r="A266" s="82"/>
      <c r="B266" s="26"/>
    </row>
    <row r="267" spans="1:2">
      <c r="A267" s="82"/>
      <c r="B267" s="26"/>
    </row>
    <row r="268" spans="1:2">
      <c r="A268" s="80"/>
      <c r="B268" s="26" t="s">
        <v>242</v>
      </c>
    </row>
    <row r="269" spans="1:2">
      <c r="A269" s="70" t="s">
        <v>126</v>
      </c>
      <c r="B269" s="71" t="s">
        <v>11</v>
      </c>
    </row>
    <row r="270" spans="1:2">
      <c r="A270" s="79">
        <v>1</v>
      </c>
      <c r="B270" s="81" t="s">
        <v>243</v>
      </c>
    </row>
    <row r="271" spans="1:2">
      <c r="A271" s="79">
        <v>2</v>
      </c>
      <c r="B271" s="81" t="s">
        <v>244</v>
      </c>
    </row>
    <row r="272" spans="1:2">
      <c r="A272" s="79">
        <v>3</v>
      </c>
      <c r="B272" s="81" t="s">
        <v>245</v>
      </c>
    </row>
    <row r="273" spans="1:2">
      <c r="A273" s="79">
        <v>4</v>
      </c>
      <c r="B273" s="81" t="s">
        <v>246</v>
      </c>
    </row>
    <row r="274" spans="1:2">
      <c r="A274" s="79">
        <v>5</v>
      </c>
      <c r="B274" s="81" t="s">
        <v>247</v>
      </c>
    </row>
    <row r="275" spans="1:2">
      <c r="A275" s="79">
        <v>6</v>
      </c>
      <c r="B275" s="84" t="s">
        <v>248</v>
      </c>
    </row>
    <row r="276" spans="1:2">
      <c r="A276" s="80"/>
      <c r="B276" s="26"/>
    </row>
    <row r="277" spans="1:2">
      <c r="A277" s="80"/>
      <c r="B277" s="85"/>
    </row>
    <row r="278" spans="1:2">
      <c r="A278" s="80"/>
      <c r="B278" s="26" t="s">
        <v>249</v>
      </c>
    </row>
    <row r="279" spans="1:2">
      <c r="A279" s="70" t="s">
        <v>126</v>
      </c>
      <c r="B279" s="71" t="s">
        <v>11</v>
      </c>
    </row>
    <row r="280" spans="1:2">
      <c r="A280" s="79">
        <v>1</v>
      </c>
      <c r="B280" s="86" t="s">
        <v>250</v>
      </c>
    </row>
    <row r="281" spans="1:2">
      <c r="A281" s="79">
        <v>2</v>
      </c>
      <c r="B281" s="86" t="s">
        <v>251</v>
      </c>
    </row>
    <row r="282" spans="1:2">
      <c r="A282" s="79">
        <v>3</v>
      </c>
      <c r="B282" s="69" t="s">
        <v>252</v>
      </c>
    </row>
    <row r="283" spans="1:2">
      <c r="A283" s="79">
        <v>4</v>
      </c>
      <c r="B283" s="86" t="s">
        <v>253</v>
      </c>
    </row>
    <row r="284" spans="1:2">
      <c r="A284" s="79">
        <v>5</v>
      </c>
      <c r="B284" s="69" t="s">
        <v>254</v>
      </c>
    </row>
    <row r="285" spans="1:2">
      <c r="A285" s="79">
        <v>6</v>
      </c>
      <c r="B285" s="86" t="s">
        <v>327</v>
      </c>
    </row>
    <row r="286" spans="1:2">
      <c r="A286" s="80"/>
      <c r="B286" s="27"/>
    </row>
    <row r="287" spans="1:2">
      <c r="A287" s="82"/>
      <c r="B287" s="26"/>
    </row>
    <row r="288" spans="1:2">
      <c r="A288" s="82"/>
      <c r="B288" s="26" t="s">
        <v>255</v>
      </c>
    </row>
    <row r="289" spans="1:2">
      <c r="A289" s="82"/>
      <c r="B289" s="26" t="s">
        <v>256</v>
      </c>
    </row>
    <row r="290" spans="1:2">
      <c r="A290" s="80"/>
      <c r="B290" s="26" t="s">
        <v>257</v>
      </c>
    </row>
    <row r="291" spans="1:2">
      <c r="A291" s="70" t="s">
        <v>126</v>
      </c>
      <c r="B291" s="71" t="s">
        <v>11</v>
      </c>
    </row>
    <row r="292" spans="1:2">
      <c r="A292" s="79">
        <v>1</v>
      </c>
      <c r="B292" s="82" t="s">
        <v>258</v>
      </c>
    </row>
    <row r="293" spans="1:2">
      <c r="A293" s="79">
        <v>2</v>
      </c>
      <c r="B293" s="82" t="s">
        <v>259</v>
      </c>
    </row>
    <row r="294" spans="1:2">
      <c r="A294" s="79">
        <v>3</v>
      </c>
      <c r="B294" s="82" t="s">
        <v>260</v>
      </c>
    </row>
    <row r="295" spans="1:2">
      <c r="A295" s="79">
        <v>4</v>
      </c>
      <c r="B295" s="82" t="s">
        <v>261</v>
      </c>
    </row>
    <row r="296" spans="1:2" ht="15.75" customHeight="1">
      <c r="A296" s="79">
        <v>5</v>
      </c>
      <c r="B296" s="26" t="s">
        <v>262</v>
      </c>
    </row>
    <row r="297" spans="1:2">
      <c r="A297" s="79">
        <v>6</v>
      </c>
      <c r="B297" s="82" t="s">
        <v>263</v>
      </c>
    </row>
    <row r="298" spans="1:2">
      <c r="A298" s="80"/>
      <c r="B298" s="26"/>
    </row>
    <row r="299" spans="1:2">
      <c r="A299" s="80"/>
      <c r="B299" s="26"/>
    </row>
    <row r="300" spans="1:2">
      <c r="A300" s="80"/>
      <c r="B300" s="26" t="s">
        <v>264</v>
      </c>
    </row>
    <row r="301" spans="1:2">
      <c r="A301" s="70" t="s">
        <v>126</v>
      </c>
      <c r="B301" s="71" t="s">
        <v>11</v>
      </c>
    </row>
    <row r="302" spans="1:2">
      <c r="A302" s="79">
        <v>1</v>
      </c>
      <c r="B302" s="69" t="s">
        <v>265</v>
      </c>
    </row>
    <row r="303" spans="1:2">
      <c r="A303" s="79">
        <v>2</v>
      </c>
      <c r="B303" s="69" t="s">
        <v>266</v>
      </c>
    </row>
    <row r="304" spans="1:2">
      <c r="A304" s="79">
        <v>3</v>
      </c>
      <c r="B304" s="69" t="s">
        <v>267</v>
      </c>
    </row>
    <row r="305" spans="1:2">
      <c r="A305" s="79">
        <v>4</v>
      </c>
      <c r="B305" s="84" t="s">
        <v>268</v>
      </c>
    </row>
    <row r="306" spans="1:2">
      <c r="A306" s="79">
        <v>5</v>
      </c>
      <c r="B306" s="69" t="s">
        <v>269</v>
      </c>
    </row>
    <row r="307" spans="1:2">
      <c r="A307" s="79">
        <v>6</v>
      </c>
      <c r="B307" s="69" t="s">
        <v>331</v>
      </c>
    </row>
    <row r="308" spans="1:2">
      <c r="A308" s="80"/>
      <c r="B308" s="26"/>
    </row>
    <row r="309" spans="1:2">
      <c r="A309" s="80"/>
      <c r="B309" s="26"/>
    </row>
    <row r="310" spans="1:2">
      <c r="A310" s="80"/>
      <c r="B310" s="26" t="s">
        <v>270</v>
      </c>
    </row>
    <row r="311" spans="1:2">
      <c r="A311" s="70" t="s">
        <v>126</v>
      </c>
      <c r="B311" s="71" t="s">
        <v>11</v>
      </c>
    </row>
    <row r="312" spans="1:2">
      <c r="A312" s="79">
        <v>1</v>
      </c>
      <c r="B312" s="81" t="s">
        <v>271</v>
      </c>
    </row>
    <row r="313" spans="1:2">
      <c r="A313" s="79">
        <v>2</v>
      </c>
      <c r="B313" s="81" t="s">
        <v>272</v>
      </c>
    </row>
    <row r="314" spans="1:2">
      <c r="A314" s="79">
        <v>3</v>
      </c>
      <c r="B314" s="26" t="s">
        <v>273</v>
      </c>
    </row>
    <row r="315" spans="1:2">
      <c r="A315" s="79">
        <v>4</v>
      </c>
      <c r="B315" s="81" t="s">
        <v>274</v>
      </c>
    </row>
    <row r="316" spans="1:2">
      <c r="A316" s="79">
        <v>5</v>
      </c>
      <c r="B316" s="69" t="s">
        <v>275</v>
      </c>
    </row>
    <row r="317" spans="1:2">
      <c r="A317" s="79">
        <v>6</v>
      </c>
      <c r="B317" s="69" t="s">
        <v>276</v>
      </c>
    </row>
    <row r="318" spans="1:2">
      <c r="A318" s="80"/>
      <c r="B318" s="26"/>
    </row>
    <row r="319" spans="1:2">
      <c r="A319" s="80"/>
      <c r="B319" s="26"/>
    </row>
    <row r="320" spans="1:2">
      <c r="A320" s="80"/>
      <c r="B320" s="26" t="s">
        <v>277</v>
      </c>
    </row>
    <row r="321" spans="1:2">
      <c r="A321" s="70" t="s">
        <v>126</v>
      </c>
      <c r="B321" s="71" t="s">
        <v>11</v>
      </c>
    </row>
    <row r="322" spans="1:2">
      <c r="A322" s="79">
        <v>1</v>
      </c>
      <c r="B322" s="69" t="s">
        <v>278</v>
      </c>
    </row>
    <row r="323" spans="1:2">
      <c r="A323" s="79">
        <v>2</v>
      </c>
      <c r="B323" s="69" t="s">
        <v>279</v>
      </c>
    </row>
    <row r="324" spans="1:2">
      <c r="A324" s="79">
        <v>3</v>
      </c>
      <c r="B324" s="69" t="s">
        <v>280</v>
      </c>
    </row>
    <row r="325" spans="1:2">
      <c r="A325" s="79">
        <v>4</v>
      </c>
      <c r="B325" s="69" t="s">
        <v>281</v>
      </c>
    </row>
    <row r="326" spans="1:2">
      <c r="A326" s="79">
        <v>5</v>
      </c>
      <c r="B326" s="69" t="s">
        <v>332</v>
      </c>
    </row>
    <row r="327" spans="1:2">
      <c r="A327" s="79">
        <v>6</v>
      </c>
      <c r="B327" s="84" t="s">
        <v>282</v>
      </c>
    </row>
    <row r="329" spans="1:2">
      <c r="A329" s="82"/>
      <c r="B329" s="26"/>
    </row>
    <row r="330" spans="1:2">
      <c r="A330" s="82"/>
      <c r="B330" s="26" t="s">
        <v>283</v>
      </c>
    </row>
    <row r="331" spans="1:2">
      <c r="A331" s="82"/>
      <c r="B331" s="26" t="s">
        <v>284</v>
      </c>
    </row>
    <row r="332" spans="1:2">
      <c r="A332" s="70" t="s">
        <v>126</v>
      </c>
      <c r="B332" s="71" t="s">
        <v>11</v>
      </c>
    </row>
    <row r="333" spans="1:2">
      <c r="A333" s="79">
        <v>1</v>
      </c>
      <c r="B333" s="81" t="s">
        <v>285</v>
      </c>
    </row>
    <row r="334" spans="1:2">
      <c r="A334" s="79">
        <v>2</v>
      </c>
      <c r="B334" s="81" t="s">
        <v>286</v>
      </c>
    </row>
    <row r="335" spans="1:2">
      <c r="A335" s="79">
        <v>3</v>
      </c>
      <c r="B335" s="81" t="s">
        <v>287</v>
      </c>
    </row>
    <row r="336" spans="1:2">
      <c r="A336" s="79">
        <v>4</v>
      </c>
      <c r="B336" s="81" t="s">
        <v>288</v>
      </c>
    </row>
    <row r="337" spans="1:2">
      <c r="A337" s="79">
        <v>5</v>
      </c>
      <c r="B337" s="81" t="s">
        <v>289</v>
      </c>
    </row>
    <row r="338" spans="1:2">
      <c r="A338" s="79">
        <v>6</v>
      </c>
      <c r="B338" s="69" t="s">
        <v>290</v>
      </c>
    </row>
    <row r="339" spans="1:2">
      <c r="A339" s="82"/>
      <c r="B339" s="26"/>
    </row>
    <row r="340" spans="1:2">
      <c r="A340" s="82"/>
      <c r="B340" s="27"/>
    </row>
    <row r="342" spans="1:2">
      <c r="A342" s="76"/>
      <c r="B342" s="76"/>
    </row>
    <row r="343" spans="1:2">
      <c r="A343" s="70"/>
      <c r="B343" s="71"/>
    </row>
    <row r="344" spans="1:2">
      <c r="A344" s="79"/>
      <c r="B344" s="20"/>
    </row>
    <row r="345" spans="1:2">
      <c r="A345" s="79"/>
      <c r="B345" s="20"/>
    </row>
    <row r="346" spans="1:2">
      <c r="A346" s="79"/>
      <c r="B346" s="20"/>
    </row>
    <row r="347" spans="1:2">
      <c r="A347" s="79"/>
      <c r="B347" s="20"/>
    </row>
    <row r="348" spans="1:2">
      <c r="A348" s="79"/>
      <c r="B348" s="20"/>
    </row>
    <row r="349" spans="1:2">
      <c r="A349" s="79"/>
      <c r="B349" s="20"/>
    </row>
  </sheetData>
  <sheetProtection password="CCFE" sheet="1"/>
  <mergeCells count="5">
    <mergeCell ref="F98:F99"/>
    <mergeCell ref="G98:G99"/>
    <mergeCell ref="H98:H99"/>
    <mergeCell ref="I98:I99"/>
    <mergeCell ref="G109:G110"/>
  </mergeCells>
  <phoneticPr fontId="17" type="noConversion"/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8"/>
  <sheetViews>
    <sheetView showGridLines="0" view="pageBreakPreview" topLeftCell="A4" zoomScale="80" zoomScaleNormal="90" zoomScaleSheetLayoutView="80" workbookViewId="0">
      <selection activeCell="C17" sqref="C17"/>
    </sheetView>
  </sheetViews>
  <sheetFormatPr defaultColWidth="0.375" defaultRowHeight="14.25"/>
  <cols>
    <col min="1" max="1" width="7" style="1" customWidth="1"/>
    <col min="2" max="2" width="17.25" style="1" customWidth="1"/>
    <col min="3" max="3" width="23.375" style="1" customWidth="1"/>
    <col min="4" max="4" width="1.75" style="1" bestFit="1" customWidth="1"/>
    <col min="5" max="5" width="24.625" style="1" customWidth="1"/>
    <col min="6" max="6" width="18.625" style="1" customWidth="1"/>
    <col min="7" max="7" width="5.75" style="1" customWidth="1"/>
    <col min="8" max="8" width="90" style="1" customWidth="1"/>
    <col min="9" max="9" width="2.375" style="1" hidden="1" customWidth="1"/>
    <col min="10" max="11" width="7.25" style="1" hidden="1" customWidth="1"/>
    <col min="12" max="12" width="32.75" style="1" hidden="1" customWidth="1"/>
    <col min="13" max="13" width="4" style="1" hidden="1" customWidth="1"/>
    <col min="14" max="14" width="10.125" style="1" customWidth="1"/>
    <col min="15" max="255" width="9.125" style="1" customWidth="1"/>
    <col min="256" max="16384" width="0.375" style="1"/>
  </cols>
  <sheetData>
    <row r="1" spans="1:11">
      <c r="C1" s="11"/>
      <c r="D1" s="11"/>
      <c r="E1" s="11"/>
      <c r="F1" s="11"/>
      <c r="G1" s="11"/>
      <c r="H1" s="11"/>
    </row>
    <row r="2" spans="1:11">
      <c r="C2" s="11"/>
      <c r="D2" s="11"/>
      <c r="E2" s="11"/>
      <c r="F2" s="11"/>
      <c r="G2" s="11"/>
      <c r="H2" s="11"/>
    </row>
    <row r="3" spans="1:11" ht="15">
      <c r="C3" s="138" t="str">
        <f>'DATA MAKLUMAT MURID'!K1</f>
        <v>SJK(C) FOON YEW 1</v>
      </c>
      <c r="D3" s="138"/>
      <c r="E3" s="138"/>
      <c r="F3" s="138"/>
      <c r="G3" s="138"/>
      <c r="H3" s="138"/>
    </row>
    <row r="4" spans="1:11" ht="15">
      <c r="C4" s="138" t="str">
        <f>'DATA MAKLUMAT MURID'!K2</f>
        <v>JALAN KEBUN TEH, 80250, JOHOR BAHRU, JOHOR</v>
      </c>
      <c r="D4" s="138"/>
      <c r="E4" s="138"/>
      <c r="F4" s="138"/>
      <c r="G4" s="138"/>
      <c r="H4" s="138"/>
    </row>
    <row r="5" spans="1:11" ht="15">
      <c r="C5" s="138" t="str">
        <f>'DATA MAKLUMAT MURID'!K3</f>
        <v>PENTAKSIRAN MATA PELAJARAN SAINS TAHUN 5</v>
      </c>
      <c r="D5" s="138"/>
      <c r="E5" s="138"/>
      <c r="F5" s="138"/>
      <c r="G5" s="138"/>
      <c r="H5" s="138"/>
    </row>
    <row r="6" spans="1:11" ht="15">
      <c r="C6" s="5"/>
      <c r="D6" s="5"/>
      <c r="E6" s="5"/>
    </row>
    <row r="7" spans="1:11" ht="15">
      <c r="C7" s="5"/>
      <c r="D7" s="5"/>
      <c r="E7" s="5"/>
    </row>
    <row r="8" spans="1:11">
      <c r="I8" s="4">
        <v>1</v>
      </c>
    </row>
    <row r="9" spans="1:11" ht="15">
      <c r="A9" s="5" t="s">
        <v>102</v>
      </c>
      <c r="C9" s="68" t="str">
        <f>VLOOKUP($I$8,'DATA MAKLUMAT MURID'!$A$11:$AK$60,2)</f>
        <v>ALEN TANG KAI REN</v>
      </c>
      <c r="F9" s="68"/>
      <c r="G9" s="68"/>
      <c r="H9" s="68"/>
      <c r="I9" s="63"/>
      <c r="J9" s="1" t="str">
        <f>'DATA MAKLUMAT MURID'!B11</f>
        <v>ALEN TANG KAI REN</v>
      </c>
      <c r="K9" s="1" t="str">
        <f>IF(J9=0,"",J9)</f>
        <v>ALEN TANG KAI REN</v>
      </c>
    </row>
    <row r="10" spans="1:11" ht="15">
      <c r="A10" s="5" t="s">
        <v>5</v>
      </c>
      <c r="C10" s="68" t="str">
        <f>VLOOKUP($I$8,'DATA MAKLUMAT MURID'!$A$11:$AK$60,3)</f>
        <v>BK08053</v>
      </c>
      <c r="F10" s="139"/>
      <c r="G10" s="139"/>
      <c r="H10" s="139"/>
      <c r="J10" s="1" t="str">
        <f>'DATA MAKLUMAT MURID'!B12</f>
        <v>BAK YEN WAH</v>
      </c>
      <c r="K10" s="1" t="str">
        <f t="shared" ref="K10:K58" si="0">IF(J10=0,"",J10)</f>
        <v>BAK YEN WAH</v>
      </c>
    </row>
    <row r="11" spans="1:11" ht="15">
      <c r="A11" s="5" t="s">
        <v>6</v>
      </c>
      <c r="C11" s="68" t="str">
        <f>VLOOKUP($I$8,'DATA MAKLUMAT MURID'!$A$11:$AK$60,4)</f>
        <v>L</v>
      </c>
      <c r="F11" s="139"/>
      <c r="G11" s="139"/>
      <c r="H11" s="139"/>
      <c r="J11" s="1" t="str">
        <f>'DATA MAKLUMAT MURID'!B13</f>
        <v>BEVAN LEE JIN YANG</v>
      </c>
      <c r="K11" s="1" t="str">
        <f t="shared" si="0"/>
        <v>BEVAN LEE JIN YANG</v>
      </c>
    </row>
    <row r="12" spans="1:11" ht="15">
      <c r="A12" s="5" t="s">
        <v>7</v>
      </c>
      <c r="C12" s="1" t="str">
        <f>'DATA MAKLUMAT MURID'!Q6</f>
        <v>5J</v>
      </c>
      <c r="F12" s="140"/>
      <c r="G12" s="140"/>
      <c r="H12" s="140"/>
      <c r="J12" s="1" t="str">
        <f>'DATA MAKLUMAT MURID'!B14</f>
        <v>CANDYLIA ERICA ITAU</v>
      </c>
      <c r="K12" s="1" t="str">
        <f t="shared" si="0"/>
        <v>CANDYLIA ERICA ITAU</v>
      </c>
    </row>
    <row r="13" spans="1:11" ht="15">
      <c r="A13" s="5" t="s">
        <v>101</v>
      </c>
      <c r="C13" s="1" t="str">
        <f>'DATA MAKLUMAT MURID'!C6</f>
        <v xml:space="preserve">NG WAN KEONG </v>
      </c>
      <c r="F13" s="140"/>
      <c r="G13" s="140"/>
      <c r="H13" s="140"/>
      <c r="J13" s="1" t="str">
        <f>'DATA MAKLUMAT MURID'!B15</f>
        <v>CASSIDY SEE YINN</v>
      </c>
      <c r="K13" s="1" t="str">
        <f t="shared" si="0"/>
        <v>CASSIDY SEE YINN</v>
      </c>
    </row>
    <row r="14" spans="1:11" ht="15">
      <c r="A14" s="5" t="s">
        <v>8</v>
      </c>
      <c r="C14" s="101">
        <f ca="1">TODAY()</f>
        <v>42557</v>
      </c>
      <c r="F14" s="140"/>
      <c r="G14" s="140"/>
      <c r="H14" s="140"/>
      <c r="J14" s="1" t="str">
        <f>'DATA MAKLUMAT MURID'!B16</f>
        <v>CHEAH WEI KEONG</v>
      </c>
      <c r="K14" s="1" t="str">
        <f t="shared" si="0"/>
        <v>CHEAH WEI KEONG</v>
      </c>
    </row>
    <row r="15" spans="1:11">
      <c r="J15" s="1" t="str">
        <f>'DATA MAKLUMAT MURID'!B17</f>
        <v>CHONG DAO WEN</v>
      </c>
      <c r="K15" s="1" t="str">
        <f t="shared" si="0"/>
        <v>CHONG DAO WEN</v>
      </c>
    </row>
    <row r="16" spans="1:11">
      <c r="J16" s="1" t="str">
        <f>'DATA MAKLUMAT MURID'!B18</f>
        <v>CHONG JIA QUAN</v>
      </c>
      <c r="K16" s="1" t="str">
        <f t="shared" si="0"/>
        <v>CHONG JIA QUAN</v>
      </c>
    </row>
    <row r="17" spans="1:11" ht="18">
      <c r="H17" s="12"/>
      <c r="J17" s="1" t="str">
        <f>'DATA MAKLUMAT MURID'!B19</f>
        <v>CHONG JIA ZHEN</v>
      </c>
      <c r="K17" s="1" t="str">
        <f t="shared" si="0"/>
        <v>CHONG JIA ZHEN</v>
      </c>
    </row>
    <row r="18" spans="1:11" ht="17.25" customHeight="1">
      <c r="C18" s="29"/>
      <c r="D18" s="7"/>
      <c r="J18" s="1" t="str">
        <f>'DATA MAKLUMAT MURID'!B20</f>
        <v>FONG HOW  WEN</v>
      </c>
      <c r="K18" s="1" t="str">
        <f t="shared" si="0"/>
        <v>FONG HOW  WEN</v>
      </c>
    </row>
    <row r="19" spans="1:11" ht="15">
      <c r="C19" s="5"/>
      <c r="D19" s="5"/>
      <c r="E19" s="5"/>
      <c r="J19" s="1" t="str">
        <f>'DATA MAKLUMAT MURID'!B21</f>
        <v>FUN JING XIAN</v>
      </c>
      <c r="K19" s="1" t="str">
        <f t="shared" si="0"/>
        <v>FUN JING XIAN</v>
      </c>
    </row>
    <row r="20" spans="1:11" ht="15" customHeight="1">
      <c r="A20" s="141" t="s">
        <v>125</v>
      </c>
      <c r="B20" s="141"/>
      <c r="C20" s="141"/>
      <c r="D20" s="141"/>
      <c r="E20" s="141"/>
      <c r="J20" s="1" t="str">
        <f>'DATA MAKLUMAT MURID'!B22</f>
        <v>GOH WAYE IAN</v>
      </c>
      <c r="K20" s="1" t="str">
        <f t="shared" si="0"/>
        <v>GOH WAYE IAN</v>
      </c>
    </row>
    <row r="21" spans="1:11">
      <c r="F21" s="6"/>
      <c r="G21" s="6"/>
      <c r="H21" s="6"/>
      <c r="I21" s="6"/>
      <c r="J21" s="1" t="str">
        <f>'DATA MAKLUMAT MURID'!B23</f>
        <v>HEWETT TAN</v>
      </c>
      <c r="K21" s="1" t="str">
        <f t="shared" si="0"/>
        <v>HEWETT TAN</v>
      </c>
    </row>
    <row r="22" spans="1:11" ht="30">
      <c r="A22" s="39" t="s">
        <v>0</v>
      </c>
      <c r="B22" s="40" t="s">
        <v>127</v>
      </c>
      <c r="C22" s="142" t="s">
        <v>4</v>
      </c>
      <c r="D22" s="143"/>
      <c r="E22" s="144"/>
      <c r="F22" s="41" t="s">
        <v>126</v>
      </c>
      <c r="G22" s="145" t="s">
        <v>11</v>
      </c>
      <c r="H22" s="146"/>
      <c r="I22" s="6"/>
      <c r="J22" s="1" t="str">
        <f>'DATA MAKLUMAT MURID'!B24</f>
        <v>KELLY LIM XIN YI</v>
      </c>
      <c r="K22" s="1" t="str">
        <f t="shared" si="0"/>
        <v>KELLY LIM XIN YI</v>
      </c>
    </row>
    <row r="23" spans="1:11" ht="15" customHeight="1">
      <c r="A23" s="147">
        <v>1</v>
      </c>
      <c r="B23" s="148" t="s">
        <v>134</v>
      </c>
      <c r="C23" s="151" t="s">
        <v>16</v>
      </c>
      <c r="D23" s="152"/>
      <c r="E23" s="153"/>
      <c r="F23" s="148">
        <f>VLOOKUP($I$8,'DATA MAKLUMAT MURID'!$A$11:$AK$60,5)</f>
        <v>5</v>
      </c>
      <c r="G23" s="160" t="str">
        <f>IFERROR(VLOOKUP(F23,'DATA PERNYATAAN TP'!A6:B11,2,0),"Murid belum ditaksir")</f>
        <v>Menggunakan semua deria yang terlibat untuk membuat pemerhatian secara kualitatif dan kuantitatif bagi menerangkan fenomena atau perubahan yang berlaku • Menggunakan alat yang sesuai jika perlu untuk membantu pemerhatian</v>
      </c>
      <c r="H23" s="161"/>
      <c r="I23" s="6"/>
      <c r="J23" s="1" t="str">
        <f>'DATA MAKLUMAT MURID'!B25</f>
        <v>LEE SOO YEE</v>
      </c>
      <c r="K23" s="1" t="str">
        <f t="shared" si="0"/>
        <v>LEE SOO YEE</v>
      </c>
    </row>
    <row r="24" spans="1:11" ht="14.25" customHeight="1">
      <c r="A24" s="147"/>
      <c r="B24" s="149"/>
      <c r="C24" s="154"/>
      <c r="D24" s="155"/>
      <c r="E24" s="156"/>
      <c r="F24" s="149"/>
      <c r="G24" s="162"/>
      <c r="H24" s="163"/>
      <c r="I24" s="6"/>
      <c r="J24" s="1" t="str">
        <f>'DATA MAKLUMAT MURID'!B26</f>
        <v>LIM JUN HOE</v>
      </c>
      <c r="K24" s="1" t="str">
        <f t="shared" si="0"/>
        <v>LIM JUN HOE</v>
      </c>
    </row>
    <row r="25" spans="1:11" ht="15" customHeight="1">
      <c r="A25" s="147"/>
      <c r="B25" s="150"/>
      <c r="C25" s="157"/>
      <c r="D25" s="158"/>
      <c r="E25" s="159"/>
      <c r="F25" s="150"/>
      <c r="G25" s="164"/>
      <c r="H25" s="165"/>
      <c r="I25" s="6"/>
      <c r="J25" s="1" t="str">
        <f>'DATA MAKLUMAT MURID'!B27</f>
        <v>LIM XIN HONG</v>
      </c>
      <c r="K25" s="1" t="str">
        <f t="shared" si="0"/>
        <v>LIM XIN HONG</v>
      </c>
    </row>
    <row r="26" spans="1:11" ht="15" customHeight="1">
      <c r="A26" s="147">
        <v>2</v>
      </c>
      <c r="B26" s="148" t="s">
        <v>135</v>
      </c>
      <c r="C26" s="151" t="s">
        <v>20</v>
      </c>
      <c r="D26" s="152"/>
      <c r="E26" s="153"/>
      <c r="F26" s="148">
        <f>VLOOKUP($I$8,'DATA MAKLUMAT MURID'!$A$11:$AK$60,6)</f>
        <v>5</v>
      </c>
      <c r="G26" s="160" t="str">
        <f>IFERROR(VLOOKUP(F26,'DATA PERNYATAAN TP'!A16:B21,2,0),"Murid belum ditaksir")</f>
        <v>Mengasing dan mengumpul objek berdasarkan ciri sepunya dan berbeza dan menyatakan ciri sepunya yang digunakan serta boleh menggunakan ciri lain untuk mengasing dan mengumpul</v>
      </c>
      <c r="H26" s="161"/>
      <c r="I26" s="6"/>
      <c r="J26" s="1" t="str">
        <f>'DATA MAKLUMAT MURID'!B28</f>
        <v>LING HUI JIA</v>
      </c>
      <c r="K26" s="1" t="str">
        <f t="shared" si="0"/>
        <v>LING HUI JIA</v>
      </c>
    </row>
    <row r="27" spans="1:11" ht="14.25" customHeight="1">
      <c r="A27" s="147"/>
      <c r="B27" s="149"/>
      <c r="C27" s="154"/>
      <c r="D27" s="155"/>
      <c r="E27" s="156"/>
      <c r="F27" s="149"/>
      <c r="G27" s="162"/>
      <c r="H27" s="163"/>
      <c r="I27" s="6"/>
      <c r="J27" s="1" t="str">
        <f>'DATA MAKLUMAT MURID'!B29</f>
        <v>LIVIA OH WEN JING</v>
      </c>
      <c r="K27" s="1" t="str">
        <f t="shared" si="0"/>
        <v>LIVIA OH WEN JING</v>
      </c>
    </row>
    <row r="28" spans="1:11" ht="15" customHeight="1">
      <c r="A28" s="147"/>
      <c r="B28" s="150"/>
      <c r="C28" s="157"/>
      <c r="D28" s="158"/>
      <c r="E28" s="159"/>
      <c r="F28" s="150"/>
      <c r="G28" s="164"/>
      <c r="H28" s="165"/>
      <c r="I28" s="6"/>
      <c r="J28" s="1" t="str">
        <f>'DATA MAKLUMAT MURID'!B30</f>
        <v>LOH HUI EE</v>
      </c>
      <c r="K28" s="1" t="str">
        <f t="shared" si="0"/>
        <v>LOH HUI EE</v>
      </c>
    </row>
    <row r="29" spans="1:11" ht="15" customHeight="1">
      <c r="A29" s="147">
        <v>3</v>
      </c>
      <c r="B29" s="148" t="s">
        <v>136</v>
      </c>
      <c r="C29" s="151" t="s">
        <v>26</v>
      </c>
      <c r="D29" s="152"/>
      <c r="E29" s="153"/>
      <c r="F29" s="148">
        <f>VLOOKUP($I$8,'DATA MAKLUMAT MURID'!$A$11:$AK$60,7)</f>
        <v>5</v>
      </c>
      <c r="G29" s="160" t="str">
        <f>IFERROR(VLOOKUP(F29,'DATA PERNYATAAN TP'!A26:B31,2,0),"Murid belum ditaksir")</f>
        <v>Mengukur dengan menggunakan alat dan unit piawai dengan teknik yang betul serta merekod dalam jadual secara sistematik dan lengkap</v>
      </c>
      <c r="H29" s="161"/>
      <c r="I29" s="6"/>
      <c r="J29" s="1" t="str">
        <f>'DATA MAKLUMAT MURID'!B31</f>
        <v>MAK YIN ZE</v>
      </c>
      <c r="K29" s="1" t="str">
        <f t="shared" si="0"/>
        <v>MAK YIN ZE</v>
      </c>
    </row>
    <row r="30" spans="1:11" ht="14.25" customHeight="1">
      <c r="A30" s="147"/>
      <c r="B30" s="149"/>
      <c r="C30" s="154"/>
      <c r="D30" s="155"/>
      <c r="E30" s="156"/>
      <c r="F30" s="149"/>
      <c r="G30" s="162"/>
      <c r="H30" s="163"/>
      <c r="I30" s="6"/>
      <c r="J30" s="1" t="str">
        <f>'DATA MAKLUMAT MURID'!B32</f>
        <v>MARWIN ANG MING LIANG</v>
      </c>
      <c r="K30" s="1" t="str">
        <f t="shared" si="0"/>
        <v>MARWIN ANG MING LIANG</v>
      </c>
    </row>
    <row r="31" spans="1:11" ht="15" customHeight="1">
      <c r="A31" s="147"/>
      <c r="B31" s="150"/>
      <c r="C31" s="157"/>
      <c r="D31" s="158"/>
      <c r="E31" s="159"/>
      <c r="F31" s="150"/>
      <c r="G31" s="164"/>
      <c r="H31" s="165"/>
      <c r="I31" s="6"/>
      <c r="J31" s="1" t="str">
        <f>'DATA MAKLUMAT MURID'!B33</f>
        <v>NG JUN KEONG</v>
      </c>
      <c r="K31" s="1" t="str">
        <f t="shared" si="0"/>
        <v>NG JUN KEONG</v>
      </c>
    </row>
    <row r="32" spans="1:11" ht="15" customHeight="1">
      <c r="A32" s="147">
        <v>4</v>
      </c>
      <c r="B32" s="148" t="s">
        <v>137</v>
      </c>
      <c r="C32" s="151" t="s">
        <v>33</v>
      </c>
      <c r="D32" s="152"/>
      <c r="E32" s="153"/>
      <c r="F32" s="148">
        <f>VLOOKUP($I$8,'DATA MAKLUMAT MURID'!$A$11:$AK$60,8)</f>
        <v>5</v>
      </c>
      <c r="G32" s="160" t="str">
        <f>IFERROR(VLOOKUP(F32,'DATA PERNYATAAN TP'!A36:B41,2,0),"Murid belum ditaksir")</f>
        <v>Membuat lebih dari satu kesimpulan awal yang munasabah bagi satu peristiwa atau pemerhatian dengan menggunakan maklumat yang diperolehi</v>
      </c>
      <c r="H32" s="161"/>
      <c r="I32" s="6"/>
      <c r="J32" s="1" t="str">
        <f>'DATA MAKLUMAT MURID'!B34</f>
        <v>NG WEI QEE</v>
      </c>
      <c r="K32" s="1" t="str">
        <f t="shared" si="0"/>
        <v>NG WEI QEE</v>
      </c>
    </row>
    <row r="33" spans="1:11" ht="14.25" customHeight="1">
      <c r="A33" s="147"/>
      <c r="B33" s="149"/>
      <c r="C33" s="154"/>
      <c r="D33" s="155"/>
      <c r="E33" s="156"/>
      <c r="F33" s="149"/>
      <c r="G33" s="162"/>
      <c r="H33" s="163"/>
      <c r="I33" s="6"/>
      <c r="J33" s="1" t="str">
        <f>'DATA MAKLUMAT MURID'!B35</f>
        <v>NG XIN RU</v>
      </c>
      <c r="K33" s="1" t="str">
        <f t="shared" si="0"/>
        <v>NG XIN RU</v>
      </c>
    </row>
    <row r="34" spans="1:11" ht="15" customHeight="1">
      <c r="A34" s="147"/>
      <c r="B34" s="150"/>
      <c r="C34" s="157"/>
      <c r="D34" s="158"/>
      <c r="E34" s="159"/>
      <c r="F34" s="150"/>
      <c r="G34" s="164"/>
      <c r="H34" s="165"/>
      <c r="J34" s="1" t="str">
        <f>'DATA MAKLUMAT MURID'!B36</f>
        <v>SIAO MINGXUAN</v>
      </c>
      <c r="K34" s="1" t="str">
        <f t="shared" si="0"/>
        <v>SIAO MINGXUAN</v>
      </c>
    </row>
    <row r="35" spans="1:11" ht="15" customHeight="1">
      <c r="A35" s="147">
        <v>5</v>
      </c>
      <c r="B35" s="148" t="s">
        <v>138</v>
      </c>
      <c r="C35" s="166" t="s">
        <v>40</v>
      </c>
      <c r="D35" s="167"/>
      <c r="E35" s="168"/>
      <c r="F35" s="148">
        <f>VLOOKUP($I$8,'DATA MAKLUMAT MURID'!$A$11:$AK$60,9)</f>
        <v>5</v>
      </c>
      <c r="G35" s="166" t="str">
        <f>IFERROR(VLOOKUP(F35,'DATA PERNYATAAN TP'!A46:B51,2,0),"Murid belum ditaksir")</f>
        <v>Membuat lebih dari satu jangkaan yang munasabah tentang suatu peristiwa berdasarkan pemerhatian, pengalaman lalu atau data</v>
      </c>
      <c r="H35" s="168"/>
      <c r="J35" s="1" t="str">
        <f>'DATA MAKLUMAT MURID'!B37</f>
        <v>SOFIA CHING ZHI YI</v>
      </c>
      <c r="K35" s="1" t="str">
        <f t="shared" si="0"/>
        <v>SOFIA CHING ZHI YI</v>
      </c>
    </row>
    <row r="36" spans="1:11" ht="14.25" customHeight="1">
      <c r="A36" s="147"/>
      <c r="B36" s="149"/>
      <c r="C36" s="169"/>
      <c r="D36" s="170"/>
      <c r="E36" s="171"/>
      <c r="F36" s="149"/>
      <c r="G36" s="169"/>
      <c r="H36" s="171"/>
      <c r="J36" s="1" t="str">
        <f>'DATA MAKLUMAT MURID'!B38</f>
        <v>SOH SAY JUN</v>
      </c>
      <c r="K36" s="1" t="str">
        <f t="shared" si="0"/>
        <v>SOH SAY JUN</v>
      </c>
    </row>
    <row r="37" spans="1:11" ht="15" customHeight="1">
      <c r="A37" s="147"/>
      <c r="B37" s="150"/>
      <c r="C37" s="172"/>
      <c r="D37" s="173"/>
      <c r="E37" s="174"/>
      <c r="F37" s="150"/>
      <c r="G37" s="172"/>
      <c r="H37" s="174"/>
      <c r="J37" s="1" t="str">
        <f>'DATA MAKLUMAT MURID'!B39</f>
        <v>TAN CHEE HUAN</v>
      </c>
      <c r="K37" s="1" t="str">
        <f t="shared" si="0"/>
        <v>TAN CHEE HUAN</v>
      </c>
    </row>
    <row r="38" spans="1:11" ht="15" customHeight="1">
      <c r="A38" s="147">
        <v>6</v>
      </c>
      <c r="B38" s="148" t="s">
        <v>139</v>
      </c>
      <c r="C38" s="151" t="s">
        <v>46</v>
      </c>
      <c r="D38" s="152"/>
      <c r="E38" s="153"/>
      <c r="F38" s="148">
        <f>VLOOKUP($I$8,'DATA MAKLUMAT MURID'!$A$11:$AK$60,10)</f>
        <v>5</v>
      </c>
      <c r="G38" s="166" t="str">
        <f>IFERROR(VLOOKUP(F38,'DATA PERNYATAAN TP'!A56:B61,2,0),"Murid belum ditaksir")</f>
        <v>Merekod maklumat atau idea dalam bentuk yang sesuai dan mempersembahkan  maklumat atau idea tersebut secara sistematik dan bersikap positif terhadap maklumat yang diterima</v>
      </c>
      <c r="H38" s="168"/>
      <c r="J38" s="1" t="str">
        <f>'DATA MAKLUMAT MURID'!B40</f>
        <v>TAY WEI HAO</v>
      </c>
      <c r="K38" s="1" t="str">
        <f t="shared" si="0"/>
        <v>TAY WEI HAO</v>
      </c>
    </row>
    <row r="39" spans="1:11" ht="14.25" customHeight="1">
      <c r="A39" s="147"/>
      <c r="B39" s="149"/>
      <c r="C39" s="154"/>
      <c r="D39" s="155"/>
      <c r="E39" s="156"/>
      <c r="F39" s="149"/>
      <c r="G39" s="169"/>
      <c r="H39" s="171"/>
      <c r="J39" s="1" t="str">
        <f>'DATA MAKLUMAT MURID'!B41</f>
        <v>WONG JIT YEE</v>
      </c>
      <c r="K39" s="1" t="str">
        <f t="shared" si="0"/>
        <v>WONG JIT YEE</v>
      </c>
    </row>
    <row r="40" spans="1:11" ht="15" customHeight="1">
      <c r="A40" s="147"/>
      <c r="B40" s="150"/>
      <c r="C40" s="157"/>
      <c r="D40" s="158"/>
      <c r="E40" s="159"/>
      <c r="F40" s="150"/>
      <c r="G40" s="172"/>
      <c r="H40" s="174"/>
      <c r="J40" s="1" t="str">
        <f>'DATA MAKLUMAT MURID'!B42</f>
        <v xml:space="preserve">LEE TIAN </v>
      </c>
      <c r="K40" s="1" t="str">
        <f t="shared" si="0"/>
        <v xml:space="preserve">LEE TIAN </v>
      </c>
    </row>
    <row r="41" spans="1:11" ht="15" customHeight="1">
      <c r="A41" s="147">
        <v>7</v>
      </c>
      <c r="B41" s="148" t="s">
        <v>140</v>
      </c>
      <c r="C41" s="166" t="s">
        <v>53</v>
      </c>
      <c r="D41" s="167"/>
      <c r="E41" s="168"/>
      <c r="F41" s="148">
        <f>VLOOKUP($I$8,'DATA MAKLUMAT MURID'!$A$11:$AK$60,11)</f>
        <v>3</v>
      </c>
      <c r="G41" s="166" t="str">
        <f>IFERROR(VLOOKUP(F41,'DATA PERNYATAAN TP'!A66:B71,2,0),"Murid belum ditaksir")</f>
        <v>Menyusun kejadian suatu fenomena atau peristiwa mengikut kronologi berdasarkan masa</v>
      </c>
      <c r="H41" s="168"/>
      <c r="J41" s="1">
        <f>'DATA MAKLUMAT MURID'!B43</f>
        <v>0</v>
      </c>
      <c r="K41" s="1" t="str">
        <f t="shared" si="0"/>
        <v/>
      </c>
    </row>
    <row r="42" spans="1:11" ht="20.100000000000001" customHeight="1">
      <c r="A42" s="147"/>
      <c r="B42" s="149"/>
      <c r="C42" s="169"/>
      <c r="D42" s="170"/>
      <c r="E42" s="171"/>
      <c r="F42" s="149"/>
      <c r="G42" s="169"/>
      <c r="H42" s="171"/>
      <c r="J42" s="1">
        <f>'DATA MAKLUMAT MURID'!B44</f>
        <v>0</v>
      </c>
      <c r="K42" s="1" t="str">
        <f t="shared" si="0"/>
        <v/>
      </c>
    </row>
    <row r="43" spans="1:11" ht="15" customHeight="1">
      <c r="A43" s="147"/>
      <c r="B43" s="150"/>
      <c r="C43" s="172"/>
      <c r="D43" s="173"/>
      <c r="E43" s="174"/>
      <c r="F43" s="150"/>
      <c r="G43" s="172"/>
      <c r="H43" s="174"/>
      <c r="J43" s="1">
        <f>'DATA MAKLUMAT MURID'!B45</f>
        <v>0</v>
      </c>
      <c r="K43" s="1" t="str">
        <f t="shared" si="0"/>
        <v/>
      </c>
    </row>
    <row r="44" spans="1:11">
      <c r="A44" s="147">
        <v>8</v>
      </c>
      <c r="B44" s="148" t="s">
        <v>141</v>
      </c>
      <c r="C44" s="166" t="s">
        <v>59</v>
      </c>
      <c r="D44" s="167"/>
      <c r="E44" s="168"/>
      <c r="F44" s="148">
        <f>VLOOKUP($I$8,'DATA MAKLUMAT MURID'!$A$11:$AK$60,12)</f>
        <v>3</v>
      </c>
      <c r="G44" s="166" t="str">
        <f>IFERROR(VLOOKUP(F44,'DATA PERNYATAAN TP'!A76:B81,2,0),"Murid belum ditaksir")</f>
        <v>Memilih idea yang releven tentang objek, peristiwa atau pola yang terdapat pada data untuk membuat  satu penerangan</v>
      </c>
      <c r="H44" s="168"/>
      <c r="J44" s="1">
        <f>'DATA MAKLUMAT MURID'!B46</f>
        <v>0</v>
      </c>
      <c r="K44" s="1" t="str">
        <f t="shared" si="0"/>
        <v/>
      </c>
    </row>
    <row r="45" spans="1:11" ht="24.75" customHeight="1">
      <c r="A45" s="147"/>
      <c r="B45" s="149"/>
      <c r="C45" s="169"/>
      <c r="D45" s="170"/>
      <c r="E45" s="171"/>
      <c r="F45" s="149"/>
      <c r="G45" s="169"/>
      <c r="H45" s="171"/>
      <c r="J45" s="1">
        <f>'DATA MAKLUMAT MURID'!B47</f>
        <v>0</v>
      </c>
      <c r="K45" s="1" t="str">
        <f t="shared" si="0"/>
        <v/>
      </c>
    </row>
    <row r="46" spans="1:11" ht="24.75" customHeight="1">
      <c r="A46" s="147"/>
      <c r="B46" s="150"/>
      <c r="C46" s="172"/>
      <c r="D46" s="173"/>
      <c r="E46" s="174"/>
      <c r="F46" s="150"/>
      <c r="G46" s="172"/>
      <c r="H46" s="174"/>
      <c r="J46" s="1">
        <f>'DATA MAKLUMAT MURID'!B48</f>
        <v>0</v>
      </c>
      <c r="K46" s="1" t="str">
        <f t="shared" si="0"/>
        <v/>
      </c>
    </row>
    <row r="47" spans="1:11" ht="24.75" customHeight="1">
      <c r="A47" s="147">
        <v>9</v>
      </c>
      <c r="B47" s="148" t="s">
        <v>142</v>
      </c>
      <c r="C47" s="151" t="s">
        <v>65</v>
      </c>
      <c r="D47" s="152"/>
      <c r="E47" s="153"/>
      <c r="F47" s="148">
        <f>VLOOKUP($I$8,'DATA MAKLUMAT MURID'!$A$11:$AK$60,13)</f>
        <v>2</v>
      </c>
      <c r="G47" s="166" t="str">
        <f>IFERROR(VLOOKUP(F47,'DATA PERNYATAAN TP'!A86:B91,2,0),"Murid belum ditaksir")</f>
        <v>Memerihalkan apa yang dilakukan dan diperhatikan bagi satu situasi</v>
      </c>
      <c r="H47" s="168"/>
      <c r="J47" s="1">
        <f>'DATA MAKLUMAT MURID'!B49</f>
        <v>0</v>
      </c>
      <c r="K47" s="1" t="str">
        <f t="shared" si="0"/>
        <v/>
      </c>
    </row>
    <row r="48" spans="1:11" ht="24.75" customHeight="1">
      <c r="A48" s="147"/>
      <c r="B48" s="149"/>
      <c r="C48" s="154"/>
      <c r="D48" s="155"/>
      <c r="E48" s="156"/>
      <c r="F48" s="149"/>
      <c r="G48" s="169"/>
      <c r="H48" s="171"/>
      <c r="J48" s="1">
        <f>'DATA MAKLUMAT MURID'!B50</f>
        <v>0</v>
      </c>
      <c r="K48" s="1" t="str">
        <f t="shared" si="0"/>
        <v/>
      </c>
    </row>
    <row r="49" spans="1:11" ht="24.75" customHeight="1">
      <c r="A49" s="147"/>
      <c r="B49" s="150"/>
      <c r="C49" s="157"/>
      <c r="D49" s="158"/>
      <c r="E49" s="159"/>
      <c r="F49" s="150"/>
      <c r="G49" s="172"/>
      <c r="H49" s="174"/>
      <c r="J49" s="1">
        <f>'DATA MAKLUMAT MURID'!B51</f>
        <v>0</v>
      </c>
      <c r="K49" s="1" t="str">
        <f t="shared" si="0"/>
        <v/>
      </c>
    </row>
    <row r="50" spans="1:11" ht="24.75" customHeight="1">
      <c r="A50" s="147">
        <v>10</v>
      </c>
      <c r="B50" s="175" t="s">
        <v>143</v>
      </c>
      <c r="C50" s="166" t="s">
        <v>70</v>
      </c>
      <c r="D50" s="167"/>
      <c r="E50" s="168"/>
      <c r="F50" s="148">
        <f>VLOOKUP($I$8,'DATA MAKLUMAT MURID'!$A$11:$AK$60,14)</f>
        <v>4</v>
      </c>
      <c r="G50" s="166" t="str">
        <f>IFERROR(VLOOKUP(F50,'DATA PERNYATAAN TP'!A96:B101,2,0),"Murid belum ditaksir")</f>
        <v>Menentukan pemboleh ubah bergerak balas dan dimalarkan setelah pemboleh ubah dimanipulasi di tentukan dalam suatu penyiasatan</v>
      </c>
      <c r="H50" s="168"/>
      <c r="J50" s="1">
        <f>'DATA MAKLUMAT MURID'!B52</f>
        <v>0</v>
      </c>
      <c r="K50" s="1" t="str">
        <f t="shared" si="0"/>
        <v/>
      </c>
    </row>
    <row r="51" spans="1:11" ht="24.75" customHeight="1">
      <c r="A51" s="147"/>
      <c r="B51" s="176"/>
      <c r="C51" s="169"/>
      <c r="D51" s="170"/>
      <c r="E51" s="171"/>
      <c r="F51" s="149"/>
      <c r="G51" s="169"/>
      <c r="H51" s="171"/>
      <c r="J51" s="1">
        <f>'DATA MAKLUMAT MURID'!B53</f>
        <v>0</v>
      </c>
      <c r="K51" s="1" t="str">
        <f t="shared" si="0"/>
        <v/>
      </c>
    </row>
    <row r="52" spans="1:11">
      <c r="A52" s="147"/>
      <c r="B52" s="177"/>
      <c r="C52" s="172"/>
      <c r="D52" s="173"/>
      <c r="E52" s="174"/>
      <c r="F52" s="150"/>
      <c r="G52" s="172"/>
      <c r="H52" s="174"/>
      <c r="J52" s="1">
        <f>'DATA MAKLUMAT MURID'!B54</f>
        <v>0</v>
      </c>
      <c r="K52" s="1" t="str">
        <f t="shared" si="0"/>
        <v/>
      </c>
    </row>
    <row r="53" spans="1:11">
      <c r="A53" s="147">
        <v>11</v>
      </c>
      <c r="B53" s="175" t="s">
        <v>144</v>
      </c>
      <c r="C53" s="166" t="s">
        <v>76</v>
      </c>
      <c r="D53" s="167"/>
      <c r="E53" s="168"/>
      <c r="F53" s="148">
        <f>VLOOKUP($I$8,'DATA MAKLUMAT MURID'!$A$11:$AK$60,15)</f>
        <v>4</v>
      </c>
      <c r="G53" s="166" t="str">
        <f>IFERROR(VLOOKUP(F53,'DATA PERNYATAAN TP'!A106:B111,2,0),"Murid belum ditaksir")</f>
        <v>Membuat suatu pernyataan umum yang boleh diuji tentang hubungan antara pemboleh ubah dalam suatu penyiasatan</v>
      </c>
      <c r="H53" s="168"/>
      <c r="J53" s="1">
        <f>'DATA MAKLUMAT MURID'!B55</f>
        <v>0</v>
      </c>
      <c r="K53" s="1" t="str">
        <f t="shared" si="0"/>
        <v/>
      </c>
    </row>
    <row r="54" spans="1:11" ht="14.25" customHeight="1">
      <c r="A54" s="147"/>
      <c r="B54" s="176"/>
      <c r="C54" s="169"/>
      <c r="D54" s="170"/>
      <c r="E54" s="171"/>
      <c r="F54" s="149"/>
      <c r="G54" s="169"/>
      <c r="H54" s="171"/>
      <c r="J54" s="1">
        <f>'DATA MAKLUMAT MURID'!B56</f>
        <v>0</v>
      </c>
      <c r="K54" s="1" t="str">
        <f t="shared" si="0"/>
        <v/>
      </c>
    </row>
    <row r="55" spans="1:11">
      <c r="A55" s="147"/>
      <c r="B55" s="177"/>
      <c r="C55" s="172"/>
      <c r="D55" s="173"/>
      <c r="E55" s="174"/>
      <c r="F55" s="150"/>
      <c r="G55" s="172"/>
      <c r="H55" s="174"/>
      <c r="J55" s="1">
        <f>'DATA MAKLUMAT MURID'!B57</f>
        <v>0</v>
      </c>
      <c r="K55" s="1" t="str">
        <f t="shared" si="0"/>
        <v/>
      </c>
    </row>
    <row r="56" spans="1:11">
      <c r="A56" s="147">
        <v>12</v>
      </c>
      <c r="B56" s="175" t="s">
        <v>145</v>
      </c>
      <c r="C56" s="151" t="s">
        <v>83</v>
      </c>
      <c r="D56" s="152"/>
      <c r="E56" s="153"/>
      <c r="F56" s="148">
        <f>VLOOKUP($I$8,'DATA MAKLUMAT MURID'!$A$11:$AK$60,16)</f>
        <v>2</v>
      </c>
      <c r="G56" s="166" t="str">
        <f>IFERROR(VLOOKUP(F56,'DATA PERNYATAAN TP'!A116:B121,2,0),"Murid belum ditaksir")</f>
        <v>Membuat pernyataan hipotesis berdasarkan masalah yang dikenal pasti</v>
      </c>
      <c r="H56" s="168"/>
      <c r="J56" s="1">
        <f>'DATA MAKLUMAT MURID'!B58</f>
        <v>0</v>
      </c>
      <c r="K56" s="1" t="str">
        <f t="shared" si="0"/>
        <v/>
      </c>
    </row>
    <row r="57" spans="1:11" ht="14.25" customHeight="1">
      <c r="A57" s="147"/>
      <c r="B57" s="176"/>
      <c r="C57" s="154"/>
      <c r="D57" s="155"/>
      <c r="E57" s="156"/>
      <c r="F57" s="149"/>
      <c r="G57" s="169"/>
      <c r="H57" s="171"/>
      <c r="J57" s="1">
        <f>'DATA MAKLUMAT MURID'!B59</f>
        <v>0</v>
      </c>
      <c r="K57" s="1" t="str">
        <f t="shared" si="0"/>
        <v/>
      </c>
    </row>
    <row r="58" spans="1:11">
      <c r="A58" s="147"/>
      <c r="B58" s="177"/>
      <c r="C58" s="157"/>
      <c r="D58" s="158"/>
      <c r="E58" s="159"/>
      <c r="F58" s="150"/>
      <c r="G58" s="172"/>
      <c r="H58" s="174"/>
      <c r="J58" s="1">
        <f>'DATA MAKLUMAT MURID'!B60</f>
        <v>0</v>
      </c>
      <c r="K58" s="1" t="str">
        <f t="shared" si="0"/>
        <v/>
      </c>
    </row>
    <row r="59" spans="1:11">
      <c r="A59" s="147">
        <v>13</v>
      </c>
      <c r="B59" s="178">
        <v>1.2</v>
      </c>
      <c r="C59" s="166" t="s">
        <v>117</v>
      </c>
      <c r="D59" s="167"/>
      <c r="E59" s="168"/>
      <c r="F59" s="148">
        <f>VLOOKUP($I$8,'DATA MAKLUMAT MURID'!$A$11:$AK$60,17)</f>
        <v>3</v>
      </c>
      <c r="G59" s="166" t="str">
        <f>IFERROR(VLOOKUP(F59,'DATA PERNYATAAN TP'!A126:B131,2,0),"Murid belum ditaksir")</f>
        <v>Mengendalikan penggunaan peralatan, bahan sains dan spesimen yang diperlukan bagi suatu aktiviti dengan kaedah yang betul</v>
      </c>
      <c r="H59" s="168"/>
    </row>
    <row r="60" spans="1:11" ht="14.25" customHeight="1">
      <c r="A60" s="147"/>
      <c r="B60" s="179"/>
      <c r="C60" s="169"/>
      <c r="D60" s="170"/>
      <c r="E60" s="171"/>
      <c r="F60" s="149"/>
      <c r="G60" s="169"/>
      <c r="H60" s="171"/>
    </row>
    <row r="61" spans="1:11">
      <c r="A61" s="147"/>
      <c r="B61" s="180"/>
      <c r="C61" s="172"/>
      <c r="D61" s="173"/>
      <c r="E61" s="174"/>
      <c r="F61" s="150"/>
      <c r="G61" s="172"/>
      <c r="H61" s="174"/>
    </row>
    <row r="62" spans="1:11">
      <c r="A62" s="147">
        <v>14</v>
      </c>
      <c r="B62" s="178">
        <v>2.1</v>
      </c>
      <c r="C62" s="166" t="s">
        <v>111</v>
      </c>
      <c r="D62" s="167"/>
      <c r="E62" s="168"/>
      <c r="F62" s="148">
        <f>VLOOKUP($I$8,'DATA MAKLUMAT MURID'!$A$11:$AK$60,18)</f>
        <v>6</v>
      </c>
      <c r="G62" s="166" t="str">
        <f>IFERROR(VLOOKUP(F62,'DATA PERNYATAAN TP'!A136:B141,2,0),"Murid belum ditaksir")</f>
        <v>Menjadi contoh kepada rakan dalam mematuhi peraturan bilik sains</v>
      </c>
      <c r="H62" s="168"/>
    </row>
    <row r="63" spans="1:11" ht="14.25" customHeight="1">
      <c r="A63" s="147"/>
      <c r="B63" s="179"/>
      <c r="C63" s="169"/>
      <c r="D63" s="170"/>
      <c r="E63" s="171"/>
      <c r="F63" s="149"/>
      <c r="G63" s="169"/>
      <c r="H63" s="171"/>
    </row>
    <row r="64" spans="1:11">
      <c r="A64" s="147"/>
      <c r="B64" s="180"/>
      <c r="C64" s="172"/>
      <c r="D64" s="173"/>
      <c r="E64" s="174"/>
      <c r="F64" s="150"/>
      <c r="G64" s="172"/>
      <c r="H64" s="174"/>
    </row>
    <row r="65" spans="1:8" ht="15">
      <c r="C65" s="5"/>
      <c r="D65" s="5"/>
      <c r="E65" s="5"/>
    </row>
    <row r="67" spans="1:8" ht="30">
      <c r="A67" s="96" t="s">
        <v>0</v>
      </c>
      <c r="B67" s="97" t="s">
        <v>127</v>
      </c>
      <c r="C67" s="181" t="s">
        <v>90</v>
      </c>
      <c r="D67" s="182"/>
      <c r="E67" s="183"/>
      <c r="F67" s="98" t="s">
        <v>126</v>
      </c>
      <c r="G67" s="184" t="s">
        <v>11</v>
      </c>
      <c r="H67" s="185"/>
    </row>
    <row r="68" spans="1:8" ht="15" customHeight="1">
      <c r="A68" s="147">
        <v>1</v>
      </c>
      <c r="B68" s="58">
        <v>3.1</v>
      </c>
      <c r="C68" s="166" t="s">
        <v>291</v>
      </c>
      <c r="D68" s="167"/>
      <c r="E68" s="168"/>
      <c r="F68" s="148">
        <f>VLOOKUP($I$8,'DATA MAKLUMAT MURID'!$A$11:$AK$60,19)</f>
        <v>3</v>
      </c>
      <c r="G68" s="166" t="str">
        <f>IFERROR(VLOOKUP(F68,'DATA PERNYATAAN TP'!A166:B171,2,0),"Murid belum ditaksir")</f>
        <v>Menjelas dengan contoh ciri dan tingkah laku khas haiwan untuk melindungi diri daripada musuh dan cuaca melampau.</v>
      </c>
      <c r="H68" s="168"/>
    </row>
    <row r="69" spans="1:8" ht="14.25" customHeight="1">
      <c r="A69" s="147"/>
      <c r="B69" s="90"/>
      <c r="C69" s="169"/>
      <c r="D69" s="170"/>
      <c r="E69" s="171"/>
      <c r="F69" s="149"/>
      <c r="G69" s="169"/>
      <c r="H69" s="171"/>
    </row>
    <row r="70" spans="1:8" ht="14.25" customHeight="1">
      <c r="A70" s="147"/>
      <c r="B70" s="65">
        <v>3.2</v>
      </c>
      <c r="C70" s="87" t="s">
        <v>292</v>
      </c>
      <c r="D70" s="88"/>
      <c r="E70" s="89"/>
      <c r="F70" s="150"/>
      <c r="G70" s="172"/>
      <c r="H70" s="174"/>
    </row>
    <row r="71" spans="1:8" ht="15" customHeight="1">
      <c r="A71" s="148">
        <v>2</v>
      </c>
      <c r="B71" s="148">
        <v>3.3</v>
      </c>
      <c r="C71" s="151" t="s">
        <v>293</v>
      </c>
      <c r="D71" s="152"/>
      <c r="E71" s="153"/>
      <c r="F71" s="148">
        <f>VLOOKUP($I$8,'DATA MAKLUMAT MURID'!$A$11:$AK$60,20)</f>
        <v>4</v>
      </c>
      <c r="G71" s="166" t="str">
        <f>IFERROR(VLOOKUP(F71,'DATA PERNYATAAN TP'!A176:B181,2,0),"Murid belum ditaksir")</f>
        <v>Menaakul tentang cara haiwan untuk memastikan kemandirian spesies</v>
      </c>
      <c r="H71" s="168"/>
    </row>
    <row r="72" spans="1:8" ht="14.25" customHeight="1">
      <c r="A72" s="149"/>
      <c r="B72" s="149"/>
      <c r="C72" s="154"/>
      <c r="D72" s="155"/>
      <c r="E72" s="156"/>
      <c r="F72" s="149"/>
      <c r="G72" s="169"/>
      <c r="H72" s="171"/>
    </row>
    <row r="73" spans="1:8" ht="15" customHeight="1">
      <c r="A73" s="150"/>
      <c r="B73" s="150"/>
      <c r="C73" s="157"/>
      <c r="D73" s="158"/>
      <c r="E73" s="159"/>
      <c r="F73" s="150"/>
      <c r="G73" s="172"/>
      <c r="H73" s="174"/>
    </row>
    <row r="74" spans="1:8" ht="14.25" customHeight="1">
      <c r="A74" s="147">
        <v>3</v>
      </c>
      <c r="B74" s="148">
        <v>3.4</v>
      </c>
      <c r="C74" s="166" t="s">
        <v>294</v>
      </c>
      <c r="D74" s="167"/>
      <c r="E74" s="168"/>
      <c r="F74" s="148">
        <f>VLOOKUP($I$8,'DATA MAKLUMAT MURID'!$A$11:$AK$60,21)</f>
        <v>3</v>
      </c>
      <c r="G74" s="166" t="str">
        <f>IFERROR(VLOOKUP(F74,'DATA PERNYATAAN TP'!A186:B191,2,0),"Murid belum ditaksir")</f>
        <v>Membina rantai makanan dan siratan makanan dengan mengenal pasti pengeluar dan pengguna.</v>
      </c>
      <c r="H74" s="168"/>
    </row>
    <row r="75" spans="1:8" ht="14.25" customHeight="1">
      <c r="A75" s="147"/>
      <c r="B75" s="149"/>
      <c r="C75" s="169"/>
      <c r="D75" s="170"/>
      <c r="E75" s="171"/>
      <c r="F75" s="149"/>
      <c r="G75" s="169"/>
      <c r="H75" s="171"/>
    </row>
    <row r="76" spans="1:8" ht="14.25" customHeight="1">
      <c r="A76" s="147"/>
      <c r="B76" s="150"/>
      <c r="C76" s="172"/>
      <c r="D76" s="173"/>
      <c r="E76" s="174"/>
      <c r="F76" s="150"/>
      <c r="G76" s="172"/>
      <c r="H76" s="174"/>
    </row>
    <row r="77" spans="1:8">
      <c r="A77" s="148">
        <v>4</v>
      </c>
      <c r="B77" s="148">
        <v>4.0999999999999996</v>
      </c>
      <c r="C77" s="166" t="s">
        <v>295</v>
      </c>
      <c r="D77" s="167"/>
      <c r="E77" s="168"/>
      <c r="F77" s="148">
        <f>VLOOKUP($I$8,'DATA MAKLUMAT MURID'!$A$11:$AK$60,22)</f>
        <v>5</v>
      </c>
      <c r="G77" s="166" t="str">
        <f>IFERROR(VLOOKUP(F77,'DATA PERNYATAAN TP'!A196:B201,2,0),"Murid belum ditaksir")</f>
        <v>Menyokong  ramalan tentang  cara tumbuhan lain melindungi diri dan menyesuaikan diri berdasarkan pengetahuan ciri khas tumbuhan tersebut.</v>
      </c>
      <c r="H77" s="168"/>
    </row>
    <row r="78" spans="1:8" ht="14.25" customHeight="1">
      <c r="A78" s="149"/>
      <c r="B78" s="149"/>
      <c r="C78" s="169"/>
      <c r="D78" s="170"/>
      <c r="E78" s="171"/>
      <c r="F78" s="149"/>
      <c r="G78" s="169"/>
      <c r="H78" s="171"/>
    </row>
    <row r="79" spans="1:8" ht="15" customHeight="1">
      <c r="A79" s="150"/>
      <c r="B79" s="150"/>
      <c r="C79" s="172"/>
      <c r="D79" s="173"/>
      <c r="E79" s="174"/>
      <c r="F79" s="150"/>
      <c r="G79" s="172"/>
      <c r="H79" s="174"/>
    </row>
    <row r="80" spans="1:8" ht="14.25" customHeight="1">
      <c r="A80" s="147">
        <v>5</v>
      </c>
      <c r="B80" s="58">
        <v>4.2</v>
      </c>
      <c r="C80" s="166" t="s">
        <v>296</v>
      </c>
      <c r="D80" s="167"/>
      <c r="E80" s="168"/>
      <c r="F80" s="148">
        <f>VLOOKUP($I$8,'DATA MAKLUMAT MURID'!$A$11:$AK$60,23)</f>
        <v>3</v>
      </c>
      <c r="G80" s="166" t="str">
        <f>IFERROR(VLOOKUP(F80,'DATA PERNYATAAN TP'!A207:B212,2,0),"Murid belum ditaksir")</f>
        <v>Menjelaskan melalui contoh cara pencaran dengan ciri-ciri biji benih atau buah.</v>
      </c>
      <c r="H80" s="168"/>
    </row>
    <row r="81" spans="1:8" ht="14.25" customHeight="1">
      <c r="A81" s="147"/>
      <c r="B81" s="64">
        <v>4.3</v>
      </c>
      <c r="C81" s="169" t="s">
        <v>297</v>
      </c>
      <c r="D81" s="170"/>
      <c r="E81" s="171"/>
      <c r="F81" s="149"/>
      <c r="G81" s="169"/>
      <c r="H81" s="171"/>
    </row>
    <row r="82" spans="1:8">
      <c r="A82" s="147"/>
      <c r="B82" s="91"/>
      <c r="C82" s="172"/>
      <c r="D82" s="173"/>
      <c r="E82" s="174"/>
      <c r="F82" s="150"/>
      <c r="G82" s="172"/>
      <c r="H82" s="174"/>
    </row>
    <row r="83" spans="1:8">
      <c r="A83" s="148">
        <v>6</v>
      </c>
      <c r="B83" s="148">
        <v>5.0999999999999996</v>
      </c>
      <c r="C83" s="151" t="s">
        <v>298</v>
      </c>
      <c r="D83" s="152"/>
      <c r="E83" s="153"/>
      <c r="F83" s="148">
        <f>VLOOKUP($I$8,'DATA MAKLUMAT MURID'!$A$11:$AK$60,24)</f>
        <v>4</v>
      </c>
      <c r="G83" s="166" t="str">
        <f>IFERROR(VLOOKUP(F83,'DATA PERNYATAAN TP'!A217:B222,2,0),"Murid belum ditaksir")</f>
        <v>Mengitlak bahawa tenaga boleh berubah dari satu bentuk ke bentuk lain</v>
      </c>
      <c r="H83" s="168"/>
    </row>
    <row r="84" spans="1:8" ht="14.25" customHeight="1">
      <c r="A84" s="149"/>
      <c r="B84" s="149"/>
      <c r="C84" s="154"/>
      <c r="D84" s="155"/>
      <c r="E84" s="156"/>
      <c r="F84" s="149"/>
      <c r="G84" s="169"/>
      <c r="H84" s="171"/>
    </row>
    <row r="85" spans="1:8">
      <c r="A85" s="150"/>
      <c r="B85" s="150"/>
      <c r="C85" s="157"/>
      <c r="D85" s="158"/>
      <c r="E85" s="159"/>
      <c r="F85" s="150"/>
      <c r="G85" s="172"/>
      <c r="H85" s="174"/>
    </row>
    <row r="86" spans="1:8">
      <c r="A86" s="147">
        <v>7</v>
      </c>
      <c r="B86" s="148">
        <v>5.2</v>
      </c>
      <c r="C86" s="166" t="s">
        <v>299</v>
      </c>
      <c r="D86" s="167"/>
      <c r="E86" s="168"/>
      <c r="F86" s="148">
        <f>VLOOKUP($I$8,'DATA MAKLUMAT MURID'!$A$11:$AK$60,25)</f>
        <v>5</v>
      </c>
      <c r="G86" s="166" t="str">
        <f>IFERROR(VLOOKUP(F86,'DATA PERNYATAAN TP'!A227:B232,2,0),"Murid belum ditaksir")</f>
        <v>Menjana idea tentang penggunaan sumber tenaga yg tidak dibaharui kepada tenaga dibaharui dalam kehidupan harian.</v>
      </c>
      <c r="H86" s="168"/>
    </row>
    <row r="87" spans="1:8" ht="14.25" customHeight="1">
      <c r="A87" s="147"/>
      <c r="B87" s="149"/>
      <c r="C87" s="169"/>
      <c r="D87" s="170"/>
      <c r="E87" s="171"/>
      <c r="F87" s="149"/>
      <c r="G87" s="169"/>
      <c r="H87" s="171"/>
    </row>
    <row r="88" spans="1:8">
      <c r="A88" s="147"/>
      <c r="B88" s="150"/>
      <c r="C88" s="172"/>
      <c r="D88" s="173"/>
      <c r="E88" s="174"/>
      <c r="F88" s="150"/>
      <c r="G88" s="172"/>
      <c r="H88" s="174"/>
    </row>
    <row r="89" spans="1:8">
      <c r="A89" s="148">
        <v>8</v>
      </c>
      <c r="B89" s="148">
        <v>6.1</v>
      </c>
      <c r="C89" s="166" t="s">
        <v>300</v>
      </c>
      <c r="D89" s="167"/>
      <c r="E89" s="168"/>
      <c r="F89" s="148">
        <f>VLOOKUP($I$8,'DATA MAKLUMAT MURID'!$A$11:$AK$60,26)</f>
        <v>4</v>
      </c>
      <c r="G89" s="166" t="str">
        <f>IFERROR(VLOOKUP(F89,'DATA PERNYATAAN TP'!A237:B242,2,0),"Murid belum ditaksir")</f>
        <v>Meramalkan faktor yang mempengaruhi saiz dan bentuk bayang-bayang.</v>
      </c>
      <c r="H89" s="168"/>
    </row>
    <row r="90" spans="1:8" ht="14.25" customHeight="1">
      <c r="A90" s="149"/>
      <c r="B90" s="149"/>
      <c r="C90" s="169"/>
      <c r="D90" s="170"/>
      <c r="E90" s="171"/>
      <c r="F90" s="149"/>
      <c r="G90" s="169"/>
      <c r="H90" s="171"/>
    </row>
    <row r="91" spans="1:8">
      <c r="A91" s="150"/>
      <c r="B91" s="150"/>
      <c r="C91" s="172"/>
      <c r="D91" s="173"/>
      <c r="E91" s="174"/>
      <c r="F91" s="150"/>
      <c r="G91" s="172"/>
      <c r="H91" s="174"/>
    </row>
    <row r="92" spans="1:8">
      <c r="A92" s="147">
        <v>9</v>
      </c>
      <c r="B92" s="58">
        <v>6.2</v>
      </c>
      <c r="C92" s="151" t="s">
        <v>301</v>
      </c>
      <c r="D92" s="152"/>
      <c r="E92" s="153"/>
      <c r="F92" s="148">
        <f>VLOOKUP($I$8,'DATA MAKLUMAT MURID'!$A$11:$AK$60,27)</f>
        <v>4</v>
      </c>
      <c r="G92" s="166" t="str">
        <f>IFERROR(VLOOKUP(F92,'DATA PERNYATAAN TP'!A248:B253,2,0),"Murid belum ditaksir")</f>
        <v>Menjelaskan melalui contoh alat yang menggunakan sifat cahaya dipantulkan dengan melakar gambar rajah sinar.</v>
      </c>
      <c r="H92" s="168"/>
    </row>
    <row r="93" spans="1:8" ht="14.25" customHeight="1">
      <c r="A93" s="147"/>
      <c r="B93" s="64">
        <v>6.3</v>
      </c>
      <c r="C93" s="154" t="s">
        <v>302</v>
      </c>
      <c r="D93" s="155"/>
      <c r="E93" s="156"/>
      <c r="F93" s="149"/>
      <c r="G93" s="169"/>
      <c r="H93" s="171"/>
    </row>
    <row r="94" spans="1:8">
      <c r="A94" s="147"/>
      <c r="B94" s="65"/>
      <c r="C94" s="186"/>
      <c r="D94" s="187"/>
      <c r="E94" s="188"/>
      <c r="F94" s="150"/>
      <c r="G94" s="172"/>
      <c r="H94" s="174"/>
    </row>
    <row r="95" spans="1:8">
      <c r="A95" s="148">
        <v>10</v>
      </c>
      <c r="B95" s="58">
        <v>7.1</v>
      </c>
      <c r="C95" s="166" t="s">
        <v>303</v>
      </c>
      <c r="D95" s="167"/>
      <c r="E95" s="168"/>
      <c r="F95" s="148">
        <f>VLOOKUP($I$8,'DATA MAKLUMAT MURID'!$A$11:$AK$60,28)</f>
        <v>3</v>
      </c>
      <c r="G95" s="166" t="str">
        <f>IFERROR(VLOOKUP(F95,'DATA PERNYATAAN TP'!A260:B265,2,0),"Murid belum ditaksir")</f>
        <v>Membina  litar elektrik lengkap dan melakar gambar rajah menggunakan simbol.</v>
      </c>
      <c r="H95" s="168"/>
    </row>
    <row r="96" spans="1:8" ht="14.25" customHeight="1">
      <c r="A96" s="149"/>
      <c r="B96" s="64">
        <v>7.2</v>
      </c>
      <c r="C96" s="169" t="s">
        <v>304</v>
      </c>
      <c r="D96" s="170"/>
      <c r="E96" s="171"/>
      <c r="F96" s="149"/>
      <c r="G96" s="169"/>
      <c r="H96" s="171"/>
    </row>
    <row r="97" spans="1:8" ht="30" customHeight="1">
      <c r="A97" s="150"/>
      <c r="B97" s="92">
        <v>7.3</v>
      </c>
      <c r="C97" s="172" t="s">
        <v>305</v>
      </c>
      <c r="D97" s="173"/>
      <c r="E97" s="174"/>
      <c r="F97" s="150"/>
      <c r="G97" s="172"/>
      <c r="H97" s="174"/>
    </row>
    <row r="98" spans="1:8">
      <c r="A98" s="147">
        <v>11</v>
      </c>
      <c r="B98" s="189">
        <v>8.1</v>
      </c>
      <c r="C98" s="166" t="s">
        <v>306</v>
      </c>
      <c r="D98" s="167"/>
      <c r="E98" s="168"/>
      <c r="F98" s="148">
        <f>VLOOKUP($I$8,'DATA MAKLUMAT MURID'!$A$11:$AK$60,29)</f>
        <v>3</v>
      </c>
      <c r="G98" s="166" t="str">
        <f>IFERROR(VLOOKUP(F98,'DATA PERNYATAAN TP'!A270:B275,2,0),"Murid belum ditaksir")</f>
        <v>Mengitlak bahawa perubahan suhu bahan disebabkan oleh penerimaan dan kehilangan haba.</v>
      </c>
      <c r="H98" s="168"/>
    </row>
    <row r="99" spans="1:8" ht="14.25" customHeight="1">
      <c r="A99" s="147"/>
      <c r="B99" s="149"/>
      <c r="C99" s="169"/>
      <c r="D99" s="170"/>
      <c r="E99" s="171"/>
      <c r="F99" s="149"/>
      <c r="G99" s="169"/>
      <c r="H99" s="171"/>
    </row>
    <row r="100" spans="1:8" ht="21.75" customHeight="1">
      <c r="A100" s="147"/>
      <c r="B100" s="150"/>
      <c r="C100" s="172"/>
      <c r="D100" s="173"/>
      <c r="E100" s="174"/>
      <c r="F100" s="150"/>
      <c r="G100" s="172"/>
      <c r="H100" s="174"/>
    </row>
    <row r="101" spans="1:8">
      <c r="A101" s="148">
        <v>12</v>
      </c>
      <c r="B101" s="148">
        <v>9.1</v>
      </c>
      <c r="C101" s="151" t="s">
        <v>307</v>
      </c>
      <c r="D101" s="152"/>
      <c r="E101" s="153"/>
      <c r="F101" s="148">
        <f>VLOOKUP($I$8,'DATA MAKLUMAT MURID'!$A$11:$AK$60,30)</f>
        <v>4</v>
      </c>
      <c r="G101" s="166" t="str">
        <f>IFERROR(VLOOKUP(F101,'DATA PERNYATAAN TP'!A280:B285,2,0),"Murid belum ditaksir")</f>
        <v>Mengitlak bahawa air boleh wujud dalam tiga keadaan jirim.</v>
      </c>
      <c r="H101" s="168"/>
    </row>
    <row r="102" spans="1:8" ht="14.25" customHeight="1">
      <c r="A102" s="149"/>
      <c r="B102" s="149"/>
      <c r="C102" s="154"/>
      <c r="D102" s="155"/>
      <c r="E102" s="156"/>
      <c r="F102" s="149"/>
      <c r="G102" s="169"/>
      <c r="H102" s="171"/>
    </row>
    <row r="103" spans="1:8">
      <c r="A103" s="150"/>
      <c r="B103" s="150"/>
      <c r="C103" s="157"/>
      <c r="D103" s="158"/>
      <c r="E103" s="159"/>
      <c r="F103" s="150"/>
      <c r="G103" s="172"/>
      <c r="H103" s="174"/>
    </row>
    <row r="104" spans="1:8" ht="14.25" customHeight="1">
      <c r="A104" s="147">
        <v>13</v>
      </c>
      <c r="B104" s="66">
        <v>9.1999999999999993</v>
      </c>
      <c r="C104" s="166" t="s">
        <v>308</v>
      </c>
      <c r="D104" s="167"/>
      <c r="E104" s="168"/>
      <c r="F104" s="148">
        <f>VLOOKUP($I$8,'DATA MAKLUMAT MURID'!$A$11:$AK$60,31)</f>
        <v>5</v>
      </c>
      <c r="G104" s="166" t="str">
        <f>IFERROR(VLOOKUP(F104,'DATA PERNYATAAN TP'!A292:B297,2,0),"Murid belum ditaksir")</f>
        <v>Menjana idea faktor-faktor yang menyebabkan sumber air tercemar dan cara mengekalkan  kebersihan sumber air.</v>
      </c>
      <c r="H104" s="168"/>
    </row>
    <row r="105" spans="1:8" ht="14.25" customHeight="1">
      <c r="A105" s="147"/>
      <c r="B105" s="64">
        <v>9.3000000000000007</v>
      </c>
      <c r="C105" s="169" t="s">
        <v>309</v>
      </c>
      <c r="D105" s="170"/>
      <c r="E105" s="171"/>
      <c r="F105" s="149"/>
      <c r="G105" s="169"/>
      <c r="H105" s="171"/>
    </row>
    <row r="106" spans="1:8">
      <c r="A106" s="147"/>
      <c r="B106" s="65">
        <v>9.4</v>
      </c>
      <c r="C106" s="172" t="s">
        <v>310</v>
      </c>
      <c r="D106" s="173"/>
      <c r="E106" s="174"/>
      <c r="F106" s="150"/>
      <c r="G106" s="172"/>
      <c r="H106" s="174"/>
    </row>
    <row r="107" spans="1:8">
      <c r="A107" s="148">
        <v>14</v>
      </c>
      <c r="B107" s="148">
        <v>10.1</v>
      </c>
      <c r="C107" s="166" t="s">
        <v>311</v>
      </c>
      <c r="D107" s="167"/>
      <c r="E107" s="168"/>
      <c r="F107" s="148">
        <f>VLOOKUP($I$8,'DATA MAKLUMAT MURID'!$A$11:$AK$60,32)</f>
        <v>3</v>
      </c>
      <c r="G107" s="166" t="str">
        <f>IFERROR(VLOOKUP(F107,'DATA PERNYATAAN TP'!A302:B307,2,0),"Murid belum ditaksir")</f>
        <v>Mendefinisi secara operasi bahan yang berasid, berakali dan neutral dengan kertas litmus.</v>
      </c>
      <c r="H107" s="168"/>
    </row>
    <row r="108" spans="1:8" ht="14.25" customHeight="1">
      <c r="A108" s="149"/>
      <c r="B108" s="149"/>
      <c r="C108" s="169"/>
      <c r="D108" s="170"/>
      <c r="E108" s="171"/>
      <c r="F108" s="149"/>
      <c r="G108" s="169"/>
      <c r="H108" s="171"/>
    </row>
    <row r="109" spans="1:8">
      <c r="A109" s="150"/>
      <c r="B109" s="150"/>
      <c r="C109" s="172"/>
      <c r="D109" s="173"/>
      <c r="E109" s="174"/>
      <c r="F109" s="150"/>
      <c r="G109" s="172"/>
      <c r="H109" s="174"/>
    </row>
    <row r="110" spans="1:8">
      <c r="A110" s="147">
        <v>15</v>
      </c>
      <c r="B110" s="189">
        <v>11.1</v>
      </c>
      <c r="C110" s="166" t="s">
        <v>312</v>
      </c>
      <c r="D110" s="167"/>
      <c r="E110" s="168"/>
      <c r="F110" s="148">
        <f>VLOOKUP($I$8,'DATA MAKLUMAT MURID'!$A$11:$AK$60,33)</f>
        <v>3</v>
      </c>
      <c r="G110" s="166" t="str">
        <f>IFERROR(VLOOKUP(F110,'DATA PERNYATAAN TP'!A312:B317,2,0),"Murid belum ditaksir")</f>
        <v>Menjelaskan putaran dan peredaran Bumi dari aspek arah dan tempoh.</v>
      </c>
      <c r="H110" s="168"/>
    </row>
    <row r="111" spans="1:8" ht="14.25" customHeight="1">
      <c r="A111" s="147"/>
      <c r="B111" s="149"/>
      <c r="C111" s="169"/>
      <c r="D111" s="170"/>
      <c r="E111" s="171"/>
      <c r="F111" s="149"/>
      <c r="G111" s="169"/>
      <c r="H111" s="171"/>
    </row>
    <row r="112" spans="1:8">
      <c r="A112" s="147"/>
      <c r="B112" s="150"/>
      <c r="C112" s="172"/>
      <c r="D112" s="173"/>
      <c r="E112" s="174"/>
      <c r="F112" s="150"/>
      <c r="G112" s="172"/>
      <c r="H112" s="174"/>
    </row>
    <row r="113" spans="1:8">
      <c r="A113" s="148">
        <v>16</v>
      </c>
      <c r="B113" s="148">
        <v>11.2</v>
      </c>
      <c r="C113" s="166" t="s">
        <v>313</v>
      </c>
      <c r="D113" s="167"/>
      <c r="E113" s="168"/>
      <c r="F113" s="148">
        <f>VLOOKUP($I$8,'DATA MAKLUMAT MURID'!$A$11:$AK$60,34)</f>
        <v>3</v>
      </c>
      <c r="G113" s="166" t="str">
        <f>IFERROR(VLOOKUP(F113,'DATA PERNYATAAN TP'!A322:B327,2,0),"Murid belum ditaksir")</f>
        <v>Menerangkan cara pergerakan Bulan dan Bumi.</v>
      </c>
      <c r="H113" s="168"/>
    </row>
    <row r="114" spans="1:8" ht="14.25" customHeight="1">
      <c r="A114" s="149"/>
      <c r="B114" s="149"/>
      <c r="C114" s="169"/>
      <c r="D114" s="170"/>
      <c r="E114" s="171"/>
      <c r="F114" s="149"/>
      <c r="G114" s="169"/>
      <c r="H114" s="171"/>
    </row>
    <row r="115" spans="1:8">
      <c r="A115" s="150"/>
      <c r="B115" s="150"/>
      <c r="C115" s="172"/>
      <c r="D115" s="173"/>
      <c r="E115" s="174"/>
      <c r="F115" s="150"/>
      <c r="G115" s="172"/>
      <c r="H115" s="174"/>
    </row>
    <row r="116" spans="1:8">
      <c r="A116" s="147">
        <v>17</v>
      </c>
      <c r="B116" s="58">
        <v>12.1</v>
      </c>
      <c r="C116" s="166" t="s">
        <v>314</v>
      </c>
      <c r="D116" s="167"/>
      <c r="E116" s="168"/>
      <c r="F116" s="148">
        <f>VLOOKUP($I$8,'DATA MAKLUMAT MURID'!$A$11:$AK$60,35)</f>
        <v>4</v>
      </c>
      <c r="G116" s="166" t="str">
        <f>IFERROR(VLOOKUP(F116,'DATA PERNYATAAN TP'!A333:B338,2,0),"Murid belum ditaksir")</f>
        <v>Mencipta model binaan yang kuat dan stabil.</v>
      </c>
      <c r="H116" s="168"/>
    </row>
    <row r="117" spans="1:8" ht="14.25" customHeight="1">
      <c r="A117" s="147"/>
      <c r="B117" s="90"/>
      <c r="C117" s="169"/>
      <c r="D117" s="170"/>
      <c r="E117" s="171"/>
      <c r="F117" s="149"/>
      <c r="G117" s="169"/>
      <c r="H117" s="171"/>
    </row>
    <row r="118" spans="1:8">
      <c r="A118" s="147"/>
      <c r="B118" s="65">
        <v>12.2</v>
      </c>
      <c r="C118" s="157" t="s">
        <v>315</v>
      </c>
      <c r="D118" s="158"/>
      <c r="E118" s="159"/>
      <c r="F118" s="150"/>
      <c r="G118" s="172"/>
      <c r="H118" s="174"/>
    </row>
    <row r="119" spans="1:8">
      <c r="B119" s="67"/>
      <c r="C119" s="57"/>
      <c r="D119" s="57"/>
      <c r="E119" s="57"/>
      <c r="F119" s="61"/>
      <c r="G119" s="61"/>
      <c r="H119" s="22"/>
    </row>
    <row r="120" spans="1:8" ht="30">
      <c r="A120" s="190" t="s">
        <v>0</v>
      </c>
      <c r="B120" s="191"/>
      <c r="C120" s="190" t="s">
        <v>9</v>
      </c>
      <c r="D120" s="192"/>
      <c r="E120" s="191"/>
      <c r="F120" s="44" t="s">
        <v>126</v>
      </c>
      <c r="G120" s="193" t="s">
        <v>11</v>
      </c>
      <c r="H120" s="194"/>
    </row>
    <row r="121" spans="1:8" ht="54" customHeight="1">
      <c r="A121" s="195">
        <v>1</v>
      </c>
      <c r="B121" s="196"/>
      <c r="C121" s="31" t="s">
        <v>104</v>
      </c>
      <c r="D121" s="31"/>
      <c r="E121" s="31"/>
      <c r="F121" s="56">
        <f>VLOOKUP($I$8,'DATA MAKLUMAT MURID'!$A$11:$AK$60,36)</f>
        <v>3</v>
      </c>
      <c r="G121" s="197" t="str">
        <f>IFERROR(VLOOKUP(F121,'DATA PERNYATAAN TP'!A155:B160,2,0),"Murid belum ditaksir")</f>
        <v>Minat, bersifat ingin tahu, jujur dan tepat dalam merekod data</v>
      </c>
      <c r="H121" s="198"/>
    </row>
    <row r="122" spans="1:8">
      <c r="A122" s="61"/>
      <c r="B122" s="61"/>
      <c r="C122" s="25"/>
      <c r="D122" s="25"/>
      <c r="E122" s="25"/>
      <c r="F122" s="61"/>
      <c r="G122" s="59"/>
      <c r="H122" s="59"/>
    </row>
    <row r="123" spans="1:8">
      <c r="A123" s="61"/>
      <c r="B123" s="61"/>
      <c r="C123" s="25"/>
      <c r="D123" s="25"/>
      <c r="E123" s="25"/>
      <c r="F123" s="61"/>
      <c r="G123" s="59"/>
      <c r="H123" s="59"/>
    </row>
    <row r="124" spans="1:8">
      <c r="A124" s="61"/>
      <c r="B124" s="199"/>
      <c r="C124" s="199"/>
      <c r="D124" s="199"/>
      <c r="E124" s="25"/>
      <c r="F124" s="61"/>
      <c r="G124" s="59"/>
      <c r="H124" s="59"/>
    </row>
    <row r="125" spans="1:8" ht="15" customHeight="1">
      <c r="A125" s="61"/>
      <c r="B125" s="199" t="s">
        <v>128</v>
      </c>
      <c r="C125" s="199"/>
      <c r="D125" s="25"/>
      <c r="E125" s="25"/>
      <c r="F125" s="61"/>
      <c r="G125" s="155" t="s">
        <v>129</v>
      </c>
      <c r="H125" s="155"/>
    </row>
    <row r="126" spans="1:8" ht="15">
      <c r="B126" s="200" t="str">
        <f>'DATA MAKLUMAT MURID'!C6</f>
        <v xml:space="preserve">NG WAN KEONG </v>
      </c>
      <c r="C126" s="200"/>
      <c r="D126" s="38"/>
      <c r="E126" s="38"/>
      <c r="F126" s="199"/>
      <c r="G126" s="61"/>
      <c r="H126" s="60" t="str">
        <f>'DATA MAKLUMAT MURID'!O68</f>
        <v>EN. TEO BOONG SAI</v>
      </c>
    </row>
    <row r="127" spans="1:8">
      <c r="B127" s="201" t="s">
        <v>122</v>
      </c>
      <c r="C127" s="201"/>
      <c r="D127" s="38"/>
      <c r="E127" s="38"/>
      <c r="F127" s="199"/>
      <c r="G127" s="202" t="s">
        <v>130</v>
      </c>
      <c r="H127" s="202"/>
    </row>
    <row r="128" spans="1:8">
      <c r="B128" s="37"/>
      <c r="C128" s="38"/>
      <c r="D128" s="38"/>
      <c r="E128" s="38"/>
      <c r="F128" s="199"/>
      <c r="G128" s="61"/>
      <c r="H128" s="62"/>
    </row>
  </sheetData>
  <mergeCells count="182">
    <mergeCell ref="A120:B120"/>
    <mergeCell ref="C120:E120"/>
    <mergeCell ref="G120:H120"/>
    <mergeCell ref="A121:B121"/>
    <mergeCell ref="G121:H121"/>
    <mergeCell ref="B124:D124"/>
    <mergeCell ref="B125:C125"/>
    <mergeCell ref="G125:H125"/>
    <mergeCell ref="B126:C126"/>
    <mergeCell ref="F126:F128"/>
    <mergeCell ref="B127:C127"/>
    <mergeCell ref="G127:H127"/>
    <mergeCell ref="A116:A118"/>
    <mergeCell ref="F116:F118"/>
    <mergeCell ref="G116:H118"/>
    <mergeCell ref="A110:A112"/>
    <mergeCell ref="B110:B112"/>
    <mergeCell ref="C110:E112"/>
    <mergeCell ref="F110:F112"/>
    <mergeCell ref="G110:H112"/>
    <mergeCell ref="A113:A115"/>
    <mergeCell ref="B113:B115"/>
    <mergeCell ref="C116:E117"/>
    <mergeCell ref="C118:E118"/>
    <mergeCell ref="C113:E115"/>
    <mergeCell ref="F113:F115"/>
    <mergeCell ref="G113:H115"/>
    <mergeCell ref="A104:A106"/>
    <mergeCell ref="F104:F106"/>
    <mergeCell ref="G104:H106"/>
    <mergeCell ref="A107:A109"/>
    <mergeCell ref="B107:B109"/>
    <mergeCell ref="C107:E109"/>
    <mergeCell ref="F107:F109"/>
    <mergeCell ref="G107:H109"/>
    <mergeCell ref="C104:E104"/>
    <mergeCell ref="C105:E105"/>
    <mergeCell ref="C106:E106"/>
    <mergeCell ref="A98:A100"/>
    <mergeCell ref="B98:B100"/>
    <mergeCell ref="C98:E100"/>
    <mergeCell ref="F98:F100"/>
    <mergeCell ref="G98:H100"/>
    <mergeCell ref="A101:A103"/>
    <mergeCell ref="B101:B103"/>
    <mergeCell ref="C101:E103"/>
    <mergeCell ref="F101:F103"/>
    <mergeCell ref="G101:H103"/>
    <mergeCell ref="A92:A94"/>
    <mergeCell ref="F92:F94"/>
    <mergeCell ref="G92:H94"/>
    <mergeCell ref="A95:A97"/>
    <mergeCell ref="F95:F97"/>
    <mergeCell ref="G95:H97"/>
    <mergeCell ref="C92:E92"/>
    <mergeCell ref="C94:E94"/>
    <mergeCell ref="C93:E93"/>
    <mergeCell ref="C95:E95"/>
    <mergeCell ref="C96:E96"/>
    <mergeCell ref="C97:E97"/>
    <mergeCell ref="A86:A88"/>
    <mergeCell ref="B86:B88"/>
    <mergeCell ref="C86:E88"/>
    <mergeCell ref="F86:F88"/>
    <mergeCell ref="G86:H88"/>
    <mergeCell ref="A89:A91"/>
    <mergeCell ref="B89:B91"/>
    <mergeCell ref="C89:E91"/>
    <mergeCell ref="F89:F91"/>
    <mergeCell ref="G89:H91"/>
    <mergeCell ref="A80:A82"/>
    <mergeCell ref="F80:F82"/>
    <mergeCell ref="G80:H82"/>
    <mergeCell ref="A83:A85"/>
    <mergeCell ref="B83:B85"/>
    <mergeCell ref="C83:E85"/>
    <mergeCell ref="F83:F85"/>
    <mergeCell ref="G83:H85"/>
    <mergeCell ref="C80:E80"/>
    <mergeCell ref="C81:E82"/>
    <mergeCell ref="A74:A76"/>
    <mergeCell ref="B74:B76"/>
    <mergeCell ref="C74:E76"/>
    <mergeCell ref="F74:F76"/>
    <mergeCell ref="G74:H76"/>
    <mergeCell ref="A77:A79"/>
    <mergeCell ref="B77:B79"/>
    <mergeCell ref="C77:E79"/>
    <mergeCell ref="F77:F79"/>
    <mergeCell ref="G77:H79"/>
    <mergeCell ref="C67:E67"/>
    <mergeCell ref="G67:H67"/>
    <mergeCell ref="A68:A70"/>
    <mergeCell ref="F68:F70"/>
    <mergeCell ref="G68:H70"/>
    <mergeCell ref="A71:A73"/>
    <mergeCell ref="B71:B73"/>
    <mergeCell ref="C71:E73"/>
    <mergeCell ref="F71:F73"/>
    <mergeCell ref="G71:H73"/>
    <mergeCell ref="C68:E69"/>
    <mergeCell ref="A59:A61"/>
    <mergeCell ref="B59:B61"/>
    <mergeCell ref="C59:E61"/>
    <mergeCell ref="F59:F61"/>
    <mergeCell ref="G59:H61"/>
    <mergeCell ref="A62:A64"/>
    <mergeCell ref="B62:B64"/>
    <mergeCell ref="C62:E64"/>
    <mergeCell ref="F62:F64"/>
    <mergeCell ref="G62:H64"/>
    <mergeCell ref="A53:A55"/>
    <mergeCell ref="B53:B55"/>
    <mergeCell ref="C53:E55"/>
    <mergeCell ref="F53:F55"/>
    <mergeCell ref="G53:H55"/>
    <mergeCell ref="A56:A58"/>
    <mergeCell ref="B56:B58"/>
    <mergeCell ref="C56:E58"/>
    <mergeCell ref="F56:F58"/>
    <mergeCell ref="G56:H58"/>
    <mergeCell ref="A47:A49"/>
    <mergeCell ref="B47:B49"/>
    <mergeCell ref="C47:E49"/>
    <mergeCell ref="F47:F49"/>
    <mergeCell ref="G47:H49"/>
    <mergeCell ref="A50:A52"/>
    <mergeCell ref="B50:B52"/>
    <mergeCell ref="C50:E52"/>
    <mergeCell ref="F50:F52"/>
    <mergeCell ref="G50:H52"/>
    <mergeCell ref="A41:A43"/>
    <mergeCell ref="B41:B43"/>
    <mergeCell ref="C41:E43"/>
    <mergeCell ref="F41:F43"/>
    <mergeCell ref="G41:H43"/>
    <mergeCell ref="A44:A46"/>
    <mergeCell ref="B44:B46"/>
    <mergeCell ref="C44:E46"/>
    <mergeCell ref="F44:F46"/>
    <mergeCell ref="G44:H46"/>
    <mergeCell ref="A35:A37"/>
    <mergeCell ref="B35:B37"/>
    <mergeCell ref="C35:E37"/>
    <mergeCell ref="F35:F37"/>
    <mergeCell ref="G35:H37"/>
    <mergeCell ref="A38:A40"/>
    <mergeCell ref="B38:B40"/>
    <mergeCell ref="C38:E40"/>
    <mergeCell ref="F38:F40"/>
    <mergeCell ref="G38:H40"/>
    <mergeCell ref="A29:A31"/>
    <mergeCell ref="B29:B31"/>
    <mergeCell ref="C29:E31"/>
    <mergeCell ref="F29:F31"/>
    <mergeCell ref="G29:H31"/>
    <mergeCell ref="A32:A34"/>
    <mergeCell ref="B32:B34"/>
    <mergeCell ref="C32:E34"/>
    <mergeCell ref="F32:F34"/>
    <mergeCell ref="G32:H34"/>
    <mergeCell ref="C22:E22"/>
    <mergeCell ref="G22:H22"/>
    <mergeCell ref="A23:A25"/>
    <mergeCell ref="B23:B25"/>
    <mergeCell ref="C23:E25"/>
    <mergeCell ref="F23:F25"/>
    <mergeCell ref="G23:H25"/>
    <mergeCell ref="A26:A28"/>
    <mergeCell ref="B26:B28"/>
    <mergeCell ref="C26:E28"/>
    <mergeCell ref="F26:F28"/>
    <mergeCell ref="G26:H28"/>
    <mergeCell ref="C3:H3"/>
    <mergeCell ref="C4:H4"/>
    <mergeCell ref="C5:H5"/>
    <mergeCell ref="F10:H10"/>
    <mergeCell ref="F11:H11"/>
    <mergeCell ref="F12:H12"/>
    <mergeCell ref="F13:H13"/>
    <mergeCell ref="F14:H14"/>
    <mergeCell ref="A20:E20"/>
  </mergeCells>
  <phoneticPr fontId="17" type="noConversion"/>
  <conditionalFormatting sqref="F23:F64">
    <cfRule type="cellIs" dxfId="2" priority="3" stopIfTrue="1" operator="greaterThan">
      <formula>6</formula>
    </cfRule>
  </conditionalFormatting>
  <conditionalFormatting sqref="F68:F118">
    <cfRule type="cellIs" dxfId="1" priority="2" stopIfTrue="1" operator="greaterThan">
      <formula>6</formula>
    </cfRule>
  </conditionalFormatting>
  <conditionalFormatting sqref="F121">
    <cfRule type="cellIs" dxfId="0" priority="1" stopIfTrue="1" operator="greaterThan">
      <formula>6</formula>
    </cfRule>
  </conditionalFormatting>
  <pageMargins left="0.70866141732283472" right="0.70866141732283472" top="0.74803149606299213" bottom="0.74803149606299213" header="0.31496062992125984" footer="0.31496062992125984"/>
  <pageSetup paperSize="9" scale="47" fitToHeight="0" orientation="portrait" horizontalDpi="4294967293" verticalDpi="4294967293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H125"/>
  <sheetViews>
    <sheetView zoomScale="60" zoomScaleNormal="60" workbookViewId="0">
      <selection activeCell="U74" sqref="U74"/>
    </sheetView>
  </sheetViews>
  <sheetFormatPr defaultRowHeight="13.5"/>
  <cols>
    <col min="1" max="1" width="5.625" customWidth="1"/>
    <col min="2" max="2" width="11.875" bestFit="1" customWidth="1"/>
    <col min="3" max="3" width="10.625" bestFit="1" customWidth="1"/>
    <col min="4" max="4" width="12.125" customWidth="1"/>
    <col min="5" max="5" width="19.375" bestFit="1" customWidth="1"/>
    <col min="6" max="6" width="10" bestFit="1" customWidth="1"/>
    <col min="7" max="7" width="16.25" customWidth="1"/>
    <col min="8" max="8" width="12" bestFit="1" customWidth="1"/>
    <col min="9" max="9" width="10.625" customWidth="1"/>
    <col min="10" max="10" width="11" customWidth="1"/>
    <col min="11" max="11" width="14.625" customWidth="1"/>
    <col min="12" max="12" width="11.625" customWidth="1"/>
    <col min="13" max="13" width="11" customWidth="1"/>
    <col min="14" max="14" width="11.125" customWidth="1"/>
    <col min="15" max="15" width="13.75" customWidth="1"/>
    <col min="16" max="16" width="13.875" customWidth="1"/>
    <col min="17" max="17" width="5.625" customWidth="1"/>
    <col min="18" max="18" width="5.25" customWidth="1"/>
    <col min="19" max="19" width="5.625" customWidth="1"/>
    <col min="20" max="20" width="7.625" customWidth="1"/>
    <col min="21" max="21" width="8" bestFit="1" customWidth="1"/>
    <col min="22" max="25" width="6.125" customWidth="1"/>
    <col min="26" max="26" width="12" bestFit="1" customWidth="1"/>
    <col min="27" max="27" width="8.25" bestFit="1" customWidth="1"/>
    <col min="28" max="28" width="6.125" customWidth="1"/>
    <col min="29" max="29" width="8" bestFit="1" customWidth="1"/>
    <col min="30" max="30" width="12.25" bestFit="1" customWidth="1"/>
    <col min="31" max="31" width="11.625" customWidth="1"/>
    <col min="32" max="32" width="6.125" customWidth="1"/>
    <col min="33" max="33" width="14.125" bestFit="1" customWidth="1"/>
  </cols>
  <sheetData>
    <row r="1" spans="1:34">
      <c r="B1" s="206" t="s">
        <v>131</v>
      </c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4" t="s">
        <v>90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42" t="s">
        <v>9</v>
      </c>
    </row>
    <row r="3" spans="1:34" s="48" customFormat="1" ht="67.5">
      <c r="A3" s="49"/>
      <c r="B3" s="49" t="s">
        <v>16</v>
      </c>
      <c r="C3" s="49" t="s">
        <v>20</v>
      </c>
      <c r="D3" s="49" t="s">
        <v>26</v>
      </c>
      <c r="E3" s="49" t="s">
        <v>33</v>
      </c>
      <c r="F3" s="49" t="s">
        <v>40</v>
      </c>
      <c r="G3" s="49" t="s">
        <v>46</v>
      </c>
      <c r="H3" s="49"/>
      <c r="I3" s="49" t="s">
        <v>53</v>
      </c>
      <c r="J3" s="49" t="s">
        <v>59</v>
      </c>
      <c r="K3" s="49" t="s">
        <v>65</v>
      </c>
      <c r="L3" s="49" t="s">
        <v>70</v>
      </c>
      <c r="M3" s="49" t="s">
        <v>76</v>
      </c>
      <c r="N3" s="49" t="s">
        <v>83</v>
      </c>
      <c r="O3" s="49" t="s">
        <v>117</v>
      </c>
      <c r="P3" s="49" t="s">
        <v>111</v>
      </c>
      <c r="Q3" s="205" t="s">
        <v>13</v>
      </c>
      <c r="R3" s="205"/>
      <c r="S3" s="205"/>
      <c r="T3" s="207" t="s">
        <v>14</v>
      </c>
      <c r="U3" s="208"/>
      <c r="V3" s="205" t="s">
        <v>163</v>
      </c>
      <c r="W3" s="205"/>
      <c r="X3" s="205" t="s">
        <v>164</v>
      </c>
      <c r="Y3" s="205"/>
      <c r="Z3" s="94" t="s">
        <v>167</v>
      </c>
      <c r="AA3" s="94" t="s">
        <v>169</v>
      </c>
      <c r="AB3" s="205" t="s">
        <v>170</v>
      </c>
      <c r="AC3" s="205"/>
      <c r="AD3" s="94" t="s">
        <v>172</v>
      </c>
      <c r="AE3" s="207" t="s">
        <v>173</v>
      </c>
      <c r="AF3" s="208"/>
      <c r="AG3" s="94" t="s">
        <v>15</v>
      </c>
      <c r="AH3" s="49" t="s">
        <v>160</v>
      </c>
    </row>
    <row r="4" spans="1:34">
      <c r="A4" s="50">
        <v>1</v>
      </c>
      <c r="B4" s="51">
        <f>'DATA MAKLUMAT MURID'!E11</f>
        <v>5</v>
      </c>
      <c r="C4" s="51">
        <f>'DATA MAKLUMAT MURID'!F11</f>
        <v>5</v>
      </c>
      <c r="D4" s="51">
        <f>'DATA MAKLUMAT MURID'!G11</f>
        <v>5</v>
      </c>
      <c r="E4" s="51">
        <f>'DATA MAKLUMAT MURID'!H11</f>
        <v>5</v>
      </c>
      <c r="F4" s="51">
        <f>'DATA MAKLUMAT MURID'!I11</f>
        <v>5</v>
      </c>
      <c r="G4" s="51">
        <f>'DATA MAKLUMAT MURID'!J11</f>
        <v>5</v>
      </c>
      <c r="H4" s="51"/>
      <c r="I4" s="51">
        <f>'DATA MAKLUMAT MURID'!K11</f>
        <v>3</v>
      </c>
      <c r="J4" s="51">
        <f>'DATA MAKLUMAT MURID'!L11</f>
        <v>3</v>
      </c>
      <c r="K4" s="51">
        <f>'DATA MAKLUMAT MURID'!M11</f>
        <v>2</v>
      </c>
      <c r="L4" s="51">
        <f>'DATA MAKLUMAT MURID'!N11</f>
        <v>4</v>
      </c>
      <c r="M4" s="51">
        <f>'DATA MAKLUMAT MURID'!O11</f>
        <v>4</v>
      </c>
      <c r="N4" s="51">
        <f>'DATA MAKLUMAT MURID'!P11</f>
        <v>2</v>
      </c>
      <c r="O4" s="51">
        <f>'DATA MAKLUMAT MURID'!Q11</f>
        <v>3</v>
      </c>
      <c r="P4" s="51">
        <f>'DATA MAKLUMAT MURID'!R11</f>
        <v>6</v>
      </c>
      <c r="Q4" s="51">
        <f>'DATA MAKLUMAT MURID'!S11</f>
        <v>3</v>
      </c>
      <c r="R4" s="51">
        <f>'DATA MAKLUMAT MURID'!T11</f>
        <v>4</v>
      </c>
      <c r="S4" s="51">
        <f>'DATA MAKLUMAT MURID'!U11</f>
        <v>3</v>
      </c>
      <c r="T4" s="51">
        <f>'DATA MAKLUMAT MURID'!V11</f>
        <v>5</v>
      </c>
      <c r="U4" s="51">
        <f>'DATA MAKLUMAT MURID'!W11</f>
        <v>3</v>
      </c>
      <c r="V4" s="51">
        <f>'DATA MAKLUMAT MURID'!X11</f>
        <v>4</v>
      </c>
      <c r="W4" s="51">
        <f>'DATA MAKLUMAT MURID'!Y11</f>
        <v>5</v>
      </c>
      <c r="X4" s="51">
        <f>'DATA MAKLUMAT MURID'!Z11</f>
        <v>4</v>
      </c>
      <c r="Y4" s="51">
        <f>'DATA MAKLUMAT MURID'!AA11</f>
        <v>4</v>
      </c>
      <c r="Z4" s="51">
        <f>'DATA MAKLUMAT MURID'!AB11</f>
        <v>3</v>
      </c>
      <c r="AA4" s="51">
        <f>'DATA MAKLUMAT MURID'!AC11</f>
        <v>3</v>
      </c>
      <c r="AB4" s="51">
        <f>'DATA MAKLUMAT MURID'!AD11</f>
        <v>4</v>
      </c>
      <c r="AC4" s="51">
        <f>'DATA MAKLUMAT MURID'!AE11</f>
        <v>5</v>
      </c>
      <c r="AD4" s="51">
        <f>'DATA MAKLUMAT MURID'!AF11</f>
        <v>3</v>
      </c>
      <c r="AE4" s="51">
        <f>'DATA MAKLUMAT MURID'!AG11</f>
        <v>3</v>
      </c>
      <c r="AF4" s="51">
        <f>'DATA MAKLUMAT MURID'!AH11</f>
        <v>3</v>
      </c>
      <c r="AG4" s="51">
        <f>'DATA MAKLUMAT MURID'!AI11</f>
        <v>4</v>
      </c>
      <c r="AH4" s="51">
        <f>'DATA MAKLUMAT MURID'!AJ11</f>
        <v>3</v>
      </c>
    </row>
    <row r="5" spans="1:34">
      <c r="A5" s="50">
        <v>2</v>
      </c>
      <c r="B5" s="51">
        <f>'DATA MAKLUMAT MURID'!E12</f>
        <v>5</v>
      </c>
      <c r="C5" s="51">
        <f>'DATA MAKLUMAT MURID'!F12</f>
        <v>5</v>
      </c>
      <c r="D5" s="51">
        <f>'DATA MAKLUMAT MURID'!G12</f>
        <v>5</v>
      </c>
      <c r="E5" s="51">
        <f>'DATA MAKLUMAT MURID'!H12</f>
        <v>5</v>
      </c>
      <c r="F5" s="51">
        <f>'DATA MAKLUMAT MURID'!I12</f>
        <v>5</v>
      </c>
      <c r="G5" s="51">
        <f>'DATA MAKLUMAT MURID'!J12</f>
        <v>5</v>
      </c>
      <c r="H5" s="51"/>
      <c r="I5" s="51">
        <f>'DATA MAKLUMAT MURID'!K12</f>
        <v>3</v>
      </c>
      <c r="J5" s="51">
        <f>'DATA MAKLUMAT MURID'!L12</f>
        <v>3</v>
      </c>
      <c r="K5" s="51">
        <f>'DATA MAKLUMAT MURID'!M12</f>
        <v>2</v>
      </c>
      <c r="L5" s="51">
        <f>'DATA MAKLUMAT MURID'!N12</f>
        <v>4</v>
      </c>
      <c r="M5" s="51">
        <f>'DATA MAKLUMAT MURID'!O12</f>
        <v>4</v>
      </c>
      <c r="N5" s="51">
        <f>'DATA MAKLUMAT MURID'!P12</f>
        <v>2</v>
      </c>
      <c r="O5" s="51">
        <f>'DATA MAKLUMAT MURID'!Q12</f>
        <v>3</v>
      </c>
      <c r="P5" s="51">
        <f>'DATA MAKLUMAT MURID'!R12</f>
        <v>6</v>
      </c>
      <c r="Q5" s="51">
        <f>'DATA MAKLUMAT MURID'!S12</f>
        <v>3</v>
      </c>
      <c r="R5" s="51">
        <f>'DATA MAKLUMAT MURID'!T12</f>
        <v>4</v>
      </c>
      <c r="S5" s="51">
        <f>'DATA MAKLUMAT MURID'!U12</f>
        <v>3</v>
      </c>
      <c r="T5" s="51">
        <f>'DATA MAKLUMAT MURID'!V12</f>
        <v>3</v>
      </c>
      <c r="U5" s="51">
        <f>'DATA MAKLUMAT MURID'!W12</f>
        <v>2</v>
      </c>
      <c r="V5" s="51">
        <f>'DATA MAKLUMAT MURID'!X12</f>
        <v>4</v>
      </c>
      <c r="W5" s="51">
        <f>'DATA MAKLUMAT MURID'!Y12</f>
        <v>3</v>
      </c>
      <c r="X5" s="51">
        <f>'DATA MAKLUMAT MURID'!Z12</f>
        <v>5</v>
      </c>
      <c r="Y5" s="51">
        <f>'DATA MAKLUMAT MURID'!AA12</f>
        <v>4</v>
      </c>
      <c r="Z5" s="51">
        <f>'DATA MAKLUMAT MURID'!AB12</f>
        <v>3</v>
      </c>
      <c r="AA5" s="51">
        <f>'DATA MAKLUMAT MURID'!AC12</f>
        <v>2</v>
      </c>
      <c r="AB5" s="51">
        <f>'DATA MAKLUMAT MURID'!AD12</f>
        <v>4</v>
      </c>
      <c r="AC5" s="51">
        <f>'DATA MAKLUMAT MURID'!AE12</f>
        <v>3</v>
      </c>
      <c r="AD5" s="51">
        <f>'DATA MAKLUMAT MURID'!AF12</f>
        <v>3</v>
      </c>
      <c r="AE5" s="51">
        <f>'DATA MAKLUMAT MURID'!AG12</f>
        <v>3</v>
      </c>
      <c r="AF5" s="51">
        <f>'DATA MAKLUMAT MURID'!AH12</f>
        <v>2</v>
      </c>
      <c r="AG5" s="51">
        <f>'DATA MAKLUMAT MURID'!AI12</f>
        <v>5</v>
      </c>
      <c r="AH5" s="51">
        <f>'DATA MAKLUMAT MURID'!AJ12</f>
        <v>2</v>
      </c>
    </row>
    <row r="6" spans="1:34">
      <c r="A6" s="50">
        <v>3</v>
      </c>
      <c r="B6" s="51">
        <f>'DATA MAKLUMAT MURID'!E13</f>
        <v>5</v>
      </c>
      <c r="C6" s="51">
        <f>'DATA MAKLUMAT MURID'!F13</f>
        <v>5</v>
      </c>
      <c r="D6" s="51">
        <f>'DATA MAKLUMAT MURID'!G13</f>
        <v>5</v>
      </c>
      <c r="E6" s="51">
        <f>'DATA MAKLUMAT MURID'!H13</f>
        <v>5</v>
      </c>
      <c r="F6" s="51">
        <f>'DATA MAKLUMAT MURID'!I13</f>
        <v>5</v>
      </c>
      <c r="G6" s="51">
        <f>'DATA MAKLUMAT MURID'!J13</f>
        <v>5</v>
      </c>
      <c r="H6" s="51"/>
      <c r="I6" s="51">
        <f>'DATA MAKLUMAT MURID'!K13</f>
        <v>3</v>
      </c>
      <c r="J6" s="51">
        <f>'DATA MAKLUMAT MURID'!L13</f>
        <v>3</v>
      </c>
      <c r="K6" s="51">
        <f>'DATA MAKLUMAT MURID'!M13</f>
        <v>2</v>
      </c>
      <c r="L6" s="51">
        <f>'DATA MAKLUMAT MURID'!N13</f>
        <v>4</v>
      </c>
      <c r="M6" s="51">
        <f>'DATA MAKLUMAT MURID'!O13</f>
        <v>4</v>
      </c>
      <c r="N6" s="51">
        <f>'DATA MAKLUMAT MURID'!P13</f>
        <v>2</v>
      </c>
      <c r="O6" s="51">
        <f>'DATA MAKLUMAT MURID'!Q13</f>
        <v>3</v>
      </c>
      <c r="P6" s="51">
        <f>'DATA MAKLUMAT MURID'!R13</f>
        <v>6</v>
      </c>
      <c r="Q6" s="51">
        <f>'DATA MAKLUMAT MURID'!S13</f>
        <v>3</v>
      </c>
      <c r="R6" s="51">
        <f>'DATA MAKLUMAT MURID'!T13</f>
        <v>3</v>
      </c>
      <c r="S6" s="51">
        <f>'DATA MAKLUMAT MURID'!U13</f>
        <v>3</v>
      </c>
      <c r="T6" s="51">
        <f>'DATA MAKLUMAT MURID'!V13</f>
        <v>3</v>
      </c>
      <c r="U6" s="51">
        <f>'DATA MAKLUMAT MURID'!W13</f>
        <v>3</v>
      </c>
      <c r="V6" s="51">
        <f>'DATA MAKLUMAT MURID'!X13</f>
        <v>5</v>
      </c>
      <c r="W6" s="51">
        <f>'DATA MAKLUMAT MURID'!Y13</f>
        <v>3</v>
      </c>
      <c r="X6" s="51">
        <f>'DATA MAKLUMAT MURID'!Z13</f>
        <v>5</v>
      </c>
      <c r="Y6" s="51">
        <f>'DATA MAKLUMAT MURID'!AA13</f>
        <v>4</v>
      </c>
      <c r="Z6" s="51">
        <f>'DATA MAKLUMAT MURID'!AB13</f>
        <v>3</v>
      </c>
      <c r="AA6" s="51">
        <f>'DATA MAKLUMAT MURID'!AC13</f>
        <v>3</v>
      </c>
      <c r="AB6" s="51">
        <f>'DATA MAKLUMAT MURID'!AD13</f>
        <v>4</v>
      </c>
      <c r="AC6" s="51">
        <f>'DATA MAKLUMAT MURID'!AE13</f>
        <v>3</v>
      </c>
      <c r="AD6" s="51">
        <f>'DATA MAKLUMAT MURID'!AF13</f>
        <v>3</v>
      </c>
      <c r="AE6" s="51">
        <f>'DATA MAKLUMAT MURID'!AG13</f>
        <v>3</v>
      </c>
      <c r="AF6" s="51">
        <f>'DATA MAKLUMAT MURID'!AH13</f>
        <v>3</v>
      </c>
      <c r="AG6" s="51">
        <f>'DATA MAKLUMAT MURID'!AI13</f>
        <v>4</v>
      </c>
      <c r="AH6" s="51">
        <f>'DATA MAKLUMAT MURID'!AJ13</f>
        <v>3</v>
      </c>
    </row>
    <row r="7" spans="1:34">
      <c r="A7" s="50">
        <v>4</v>
      </c>
      <c r="B7" s="51">
        <f>'DATA MAKLUMAT MURID'!E14</f>
        <v>5</v>
      </c>
      <c r="C7" s="51">
        <f>'DATA MAKLUMAT MURID'!F14</f>
        <v>5</v>
      </c>
      <c r="D7" s="51">
        <f>'DATA MAKLUMAT MURID'!G14</f>
        <v>5</v>
      </c>
      <c r="E7" s="51">
        <f>'DATA MAKLUMAT MURID'!H14</f>
        <v>5</v>
      </c>
      <c r="F7" s="51">
        <f>'DATA MAKLUMAT MURID'!I14</f>
        <v>5</v>
      </c>
      <c r="G7" s="51">
        <f>'DATA MAKLUMAT MURID'!J14</f>
        <v>5</v>
      </c>
      <c r="H7" s="51"/>
      <c r="I7" s="51">
        <f>'DATA MAKLUMAT MURID'!K14</f>
        <v>3</v>
      </c>
      <c r="J7" s="51">
        <f>'DATA MAKLUMAT MURID'!L14</f>
        <v>3</v>
      </c>
      <c r="K7" s="51">
        <f>'DATA MAKLUMAT MURID'!M14</f>
        <v>2</v>
      </c>
      <c r="L7" s="51">
        <f>'DATA MAKLUMAT MURID'!N14</f>
        <v>4</v>
      </c>
      <c r="M7" s="51">
        <f>'DATA MAKLUMAT MURID'!O14</f>
        <v>4</v>
      </c>
      <c r="N7" s="51">
        <f>'DATA MAKLUMAT MURID'!P14</f>
        <v>2</v>
      </c>
      <c r="O7" s="51">
        <f>'DATA MAKLUMAT MURID'!Q14</f>
        <v>3</v>
      </c>
      <c r="P7" s="51">
        <f>'DATA MAKLUMAT MURID'!R14</f>
        <v>6</v>
      </c>
      <c r="Q7" s="51">
        <f>'DATA MAKLUMAT MURID'!S14</f>
        <v>3</v>
      </c>
      <c r="R7" s="51">
        <f>'DATA MAKLUMAT MURID'!T14</f>
        <v>3</v>
      </c>
      <c r="S7" s="51">
        <f>'DATA MAKLUMAT MURID'!U14</f>
        <v>2</v>
      </c>
      <c r="T7" s="51">
        <f>'DATA MAKLUMAT MURID'!V14</f>
        <v>4</v>
      </c>
      <c r="U7" s="51">
        <f>'DATA MAKLUMAT MURID'!W14</f>
        <v>3</v>
      </c>
      <c r="V7" s="51">
        <f>'DATA MAKLUMAT MURID'!X14</f>
        <v>3</v>
      </c>
      <c r="W7" s="51">
        <f>'DATA MAKLUMAT MURID'!Y14</f>
        <v>3</v>
      </c>
      <c r="X7" s="51">
        <f>'DATA MAKLUMAT MURID'!Z14</f>
        <v>4</v>
      </c>
      <c r="Y7" s="51">
        <f>'DATA MAKLUMAT MURID'!AA14</f>
        <v>4</v>
      </c>
      <c r="Z7" s="51">
        <f>'DATA MAKLUMAT MURID'!AB14</f>
        <v>2</v>
      </c>
      <c r="AA7" s="51">
        <f>'DATA MAKLUMAT MURID'!AC14</f>
        <v>3</v>
      </c>
      <c r="AB7" s="51">
        <f>'DATA MAKLUMAT MURID'!AD14</f>
        <v>4</v>
      </c>
      <c r="AC7" s="51">
        <f>'DATA MAKLUMAT MURID'!AE14</f>
        <v>4</v>
      </c>
      <c r="AD7" s="51">
        <f>'DATA MAKLUMAT MURID'!AF14</f>
        <v>2</v>
      </c>
      <c r="AE7" s="51">
        <f>'DATA MAKLUMAT MURID'!AG14</f>
        <v>2</v>
      </c>
      <c r="AF7" s="51">
        <f>'DATA MAKLUMAT MURID'!AH14</f>
        <v>3</v>
      </c>
      <c r="AG7" s="51">
        <f>'DATA MAKLUMAT MURID'!AI14</f>
        <v>3</v>
      </c>
      <c r="AH7" s="51">
        <f>'DATA MAKLUMAT MURID'!AJ14</f>
        <v>3</v>
      </c>
    </row>
    <row r="8" spans="1:34">
      <c r="A8" s="50">
        <v>5</v>
      </c>
      <c r="B8" s="51">
        <f>'DATA MAKLUMAT MURID'!E15</f>
        <v>5</v>
      </c>
      <c r="C8" s="51">
        <f>'DATA MAKLUMAT MURID'!F15</f>
        <v>5</v>
      </c>
      <c r="D8" s="51">
        <f>'DATA MAKLUMAT MURID'!G15</f>
        <v>5</v>
      </c>
      <c r="E8" s="51">
        <f>'DATA MAKLUMAT MURID'!H15</f>
        <v>5</v>
      </c>
      <c r="F8" s="51">
        <f>'DATA MAKLUMAT MURID'!I15</f>
        <v>5</v>
      </c>
      <c r="G8" s="51">
        <f>'DATA MAKLUMAT MURID'!J15</f>
        <v>5</v>
      </c>
      <c r="H8" s="51"/>
      <c r="I8" s="51">
        <f>'DATA MAKLUMAT MURID'!K15</f>
        <v>3</v>
      </c>
      <c r="J8" s="51">
        <f>'DATA MAKLUMAT MURID'!L15</f>
        <v>3</v>
      </c>
      <c r="K8" s="51">
        <f>'DATA MAKLUMAT MURID'!M15</f>
        <v>2</v>
      </c>
      <c r="L8" s="51">
        <f>'DATA MAKLUMAT MURID'!N15</f>
        <v>4</v>
      </c>
      <c r="M8" s="51">
        <f>'DATA MAKLUMAT MURID'!O15</f>
        <v>4</v>
      </c>
      <c r="N8" s="51">
        <f>'DATA MAKLUMAT MURID'!P15</f>
        <v>2</v>
      </c>
      <c r="O8" s="51">
        <f>'DATA MAKLUMAT MURID'!Q15</f>
        <v>3</v>
      </c>
      <c r="P8" s="51">
        <f>'DATA MAKLUMAT MURID'!R15</f>
        <v>6</v>
      </c>
      <c r="Q8" s="51">
        <f>'DATA MAKLUMAT MURID'!S15</f>
        <v>3</v>
      </c>
      <c r="R8" s="51">
        <f>'DATA MAKLUMAT MURID'!T15</f>
        <v>3</v>
      </c>
      <c r="S8" s="51">
        <f>'DATA MAKLUMAT MURID'!U15</f>
        <v>3</v>
      </c>
      <c r="T8" s="51">
        <f>'DATA MAKLUMAT MURID'!V15</f>
        <v>5</v>
      </c>
      <c r="U8" s="51">
        <f>'DATA MAKLUMAT MURID'!W15</f>
        <v>4</v>
      </c>
      <c r="V8" s="51">
        <f>'DATA MAKLUMAT MURID'!X15</f>
        <v>3</v>
      </c>
      <c r="W8" s="51">
        <f>'DATA MAKLUMAT MURID'!Y15</f>
        <v>5</v>
      </c>
      <c r="X8" s="51">
        <f>'DATA MAKLUMAT MURID'!Z15</f>
        <v>4</v>
      </c>
      <c r="Y8" s="51">
        <f>'DATA MAKLUMAT MURID'!AA15</f>
        <v>4</v>
      </c>
      <c r="Z8" s="51">
        <f>'DATA MAKLUMAT MURID'!AB15</f>
        <v>3</v>
      </c>
      <c r="AA8" s="51">
        <f>'DATA MAKLUMAT MURID'!AC15</f>
        <v>4</v>
      </c>
      <c r="AB8" s="51">
        <f>'DATA MAKLUMAT MURID'!AD15</f>
        <v>4</v>
      </c>
      <c r="AC8" s="51">
        <f>'DATA MAKLUMAT MURID'!AE15</f>
        <v>5</v>
      </c>
      <c r="AD8" s="51">
        <f>'DATA MAKLUMAT MURID'!AF15</f>
        <v>3</v>
      </c>
      <c r="AE8" s="51">
        <f>'DATA MAKLUMAT MURID'!AG15</f>
        <v>3</v>
      </c>
      <c r="AF8" s="51">
        <f>'DATA MAKLUMAT MURID'!AH15</f>
        <v>3</v>
      </c>
      <c r="AG8" s="51">
        <f>'DATA MAKLUMAT MURID'!AI15</f>
        <v>3</v>
      </c>
      <c r="AH8" s="51">
        <f>'DATA MAKLUMAT MURID'!AJ15</f>
        <v>4</v>
      </c>
    </row>
    <row r="9" spans="1:34">
      <c r="A9" s="50">
        <v>6</v>
      </c>
      <c r="B9" s="51">
        <f>'DATA MAKLUMAT MURID'!E16</f>
        <v>5</v>
      </c>
      <c r="C9" s="51">
        <f>'DATA MAKLUMAT MURID'!F16</f>
        <v>5</v>
      </c>
      <c r="D9" s="51">
        <f>'DATA MAKLUMAT MURID'!G16</f>
        <v>5</v>
      </c>
      <c r="E9" s="51">
        <f>'DATA MAKLUMAT MURID'!H16</f>
        <v>5</v>
      </c>
      <c r="F9" s="51">
        <f>'DATA MAKLUMAT MURID'!I16</f>
        <v>5</v>
      </c>
      <c r="G9" s="51">
        <f>'DATA MAKLUMAT MURID'!J16</f>
        <v>5</v>
      </c>
      <c r="H9" s="51"/>
      <c r="I9" s="51">
        <f>'DATA MAKLUMAT MURID'!K16</f>
        <v>3</v>
      </c>
      <c r="J9" s="51">
        <f>'DATA MAKLUMAT MURID'!L16</f>
        <v>3</v>
      </c>
      <c r="K9" s="51">
        <f>'DATA MAKLUMAT MURID'!M16</f>
        <v>2</v>
      </c>
      <c r="L9" s="51">
        <f>'DATA MAKLUMAT MURID'!N16</f>
        <v>4</v>
      </c>
      <c r="M9" s="51">
        <f>'DATA MAKLUMAT MURID'!O16</f>
        <v>4</v>
      </c>
      <c r="N9" s="51">
        <f>'DATA MAKLUMAT MURID'!P16</f>
        <v>2</v>
      </c>
      <c r="O9" s="51">
        <f>'DATA MAKLUMAT MURID'!Q16</f>
        <v>3</v>
      </c>
      <c r="P9" s="51">
        <f>'DATA MAKLUMAT MURID'!R16</f>
        <v>6</v>
      </c>
      <c r="Q9" s="51">
        <f>'DATA MAKLUMAT MURID'!S16</f>
        <v>3</v>
      </c>
      <c r="R9" s="51">
        <f>'DATA MAKLUMAT MURID'!T16</f>
        <v>2</v>
      </c>
      <c r="S9" s="51">
        <f>'DATA MAKLUMAT MURID'!U16</f>
        <v>3</v>
      </c>
      <c r="T9" s="51">
        <f>'DATA MAKLUMAT MURID'!V16</f>
        <v>5</v>
      </c>
      <c r="U9" s="51">
        <f>'DATA MAKLUMAT MURID'!W16</f>
        <v>4</v>
      </c>
      <c r="V9" s="51">
        <f>'DATA MAKLUMAT MURID'!X16</f>
        <v>3</v>
      </c>
      <c r="W9" s="51">
        <f>'DATA MAKLUMAT MURID'!Y16</f>
        <v>5</v>
      </c>
      <c r="X9" s="51">
        <f>'DATA MAKLUMAT MURID'!Z16</f>
        <v>5</v>
      </c>
      <c r="Y9" s="51">
        <f>'DATA MAKLUMAT MURID'!AA16</f>
        <v>3</v>
      </c>
      <c r="Z9" s="51">
        <f>'DATA MAKLUMAT MURID'!AB16</f>
        <v>3</v>
      </c>
      <c r="AA9" s="51">
        <f>'DATA MAKLUMAT MURID'!AC16</f>
        <v>4</v>
      </c>
      <c r="AB9" s="51">
        <f>'DATA MAKLUMAT MURID'!AD16</f>
        <v>4</v>
      </c>
      <c r="AC9" s="51">
        <f>'DATA MAKLUMAT MURID'!AE16</f>
        <v>5</v>
      </c>
      <c r="AD9" s="51">
        <f>'DATA MAKLUMAT MURID'!AF16</f>
        <v>3</v>
      </c>
      <c r="AE9" s="51">
        <f>'DATA MAKLUMAT MURID'!AG16</f>
        <v>3</v>
      </c>
      <c r="AF9" s="51">
        <f>'DATA MAKLUMAT MURID'!AH16</f>
        <v>2</v>
      </c>
      <c r="AG9" s="51">
        <f>'DATA MAKLUMAT MURID'!AI16</f>
        <v>3</v>
      </c>
      <c r="AH9" s="51">
        <f>'DATA MAKLUMAT MURID'!AJ16</f>
        <v>4</v>
      </c>
    </row>
    <row r="10" spans="1:34">
      <c r="A10" s="50">
        <v>7</v>
      </c>
      <c r="B10" s="51">
        <f>'DATA MAKLUMAT MURID'!E17</f>
        <v>5</v>
      </c>
      <c r="C10" s="51">
        <f>'DATA MAKLUMAT MURID'!F17</f>
        <v>5</v>
      </c>
      <c r="D10" s="51">
        <f>'DATA MAKLUMAT MURID'!G17</f>
        <v>5</v>
      </c>
      <c r="E10" s="51">
        <f>'DATA MAKLUMAT MURID'!H17</f>
        <v>5</v>
      </c>
      <c r="F10" s="51">
        <f>'DATA MAKLUMAT MURID'!I17</f>
        <v>5</v>
      </c>
      <c r="G10" s="51">
        <f>'DATA MAKLUMAT MURID'!J17</f>
        <v>5</v>
      </c>
      <c r="H10" s="51"/>
      <c r="I10" s="51">
        <f>'DATA MAKLUMAT MURID'!K17</f>
        <v>3</v>
      </c>
      <c r="J10" s="51">
        <f>'DATA MAKLUMAT MURID'!L17</f>
        <v>3</v>
      </c>
      <c r="K10" s="51">
        <f>'DATA MAKLUMAT MURID'!M17</f>
        <v>2</v>
      </c>
      <c r="L10" s="51">
        <f>'DATA MAKLUMAT MURID'!N17</f>
        <v>4</v>
      </c>
      <c r="M10" s="51">
        <f>'DATA MAKLUMAT MURID'!O17</f>
        <v>4</v>
      </c>
      <c r="N10" s="51">
        <f>'DATA MAKLUMAT MURID'!P17</f>
        <v>2</v>
      </c>
      <c r="O10" s="51">
        <f>'DATA MAKLUMAT MURID'!Q17</f>
        <v>3</v>
      </c>
      <c r="P10" s="51">
        <f>'DATA MAKLUMAT MURID'!R17</f>
        <v>6</v>
      </c>
      <c r="Q10" s="51">
        <f>'DATA MAKLUMAT MURID'!S17</f>
        <v>3</v>
      </c>
      <c r="R10" s="51">
        <f>'DATA MAKLUMAT MURID'!T17</f>
        <v>3</v>
      </c>
      <c r="S10" s="51">
        <f>'DATA MAKLUMAT MURID'!U17</f>
        <v>4</v>
      </c>
      <c r="T10" s="51">
        <f>'DATA MAKLUMAT MURID'!V17</f>
        <v>5</v>
      </c>
      <c r="U10" s="51">
        <f>'DATA MAKLUMAT MURID'!W17</f>
        <v>4</v>
      </c>
      <c r="V10" s="51">
        <f>'DATA MAKLUMAT MURID'!X17</f>
        <v>2</v>
      </c>
      <c r="W10" s="51">
        <f>'DATA MAKLUMAT MURID'!Y17</f>
        <v>5</v>
      </c>
      <c r="X10" s="51">
        <f>'DATA MAKLUMAT MURID'!Z17</f>
        <v>3</v>
      </c>
      <c r="Y10" s="51">
        <f>'DATA MAKLUMAT MURID'!AA17</f>
        <v>3</v>
      </c>
      <c r="Z10" s="51">
        <f>'DATA MAKLUMAT MURID'!AB17</f>
        <v>4</v>
      </c>
      <c r="AA10" s="51">
        <f>'DATA MAKLUMAT MURID'!AC17</f>
        <v>4</v>
      </c>
      <c r="AB10" s="51">
        <f>'DATA MAKLUMAT MURID'!AD17</f>
        <v>4</v>
      </c>
      <c r="AC10" s="51">
        <f>'DATA MAKLUMAT MURID'!AE17</f>
        <v>5</v>
      </c>
      <c r="AD10" s="51">
        <f>'DATA MAKLUMAT MURID'!AF17</f>
        <v>3</v>
      </c>
      <c r="AE10" s="51">
        <f>'DATA MAKLUMAT MURID'!AG17</f>
        <v>3</v>
      </c>
      <c r="AF10" s="51">
        <f>'DATA MAKLUMAT MURID'!AH17</f>
        <v>3</v>
      </c>
      <c r="AG10" s="51">
        <f>'DATA MAKLUMAT MURID'!AI17</f>
        <v>2</v>
      </c>
      <c r="AH10" s="51">
        <f>'DATA MAKLUMAT MURID'!AJ17</f>
        <v>4</v>
      </c>
    </row>
    <row r="11" spans="1:34">
      <c r="A11" s="50">
        <v>8</v>
      </c>
      <c r="B11" s="51">
        <f>'DATA MAKLUMAT MURID'!E18</f>
        <v>5</v>
      </c>
      <c r="C11" s="51">
        <f>'DATA MAKLUMAT MURID'!F18</f>
        <v>5</v>
      </c>
      <c r="D11" s="51">
        <f>'DATA MAKLUMAT MURID'!G18</f>
        <v>5</v>
      </c>
      <c r="E11" s="51">
        <f>'DATA MAKLUMAT MURID'!H18</f>
        <v>5</v>
      </c>
      <c r="F11" s="51">
        <f>'DATA MAKLUMAT MURID'!I18</f>
        <v>5</v>
      </c>
      <c r="G11" s="51">
        <f>'DATA MAKLUMAT MURID'!J18</f>
        <v>5</v>
      </c>
      <c r="H11" s="51"/>
      <c r="I11" s="51">
        <f>'DATA MAKLUMAT MURID'!K18</f>
        <v>3</v>
      </c>
      <c r="J11" s="51">
        <f>'DATA MAKLUMAT MURID'!L18</f>
        <v>3</v>
      </c>
      <c r="K11" s="51">
        <f>'DATA MAKLUMAT MURID'!M18</f>
        <v>2</v>
      </c>
      <c r="L11" s="51">
        <f>'DATA MAKLUMAT MURID'!N18</f>
        <v>4</v>
      </c>
      <c r="M11" s="51">
        <f>'DATA MAKLUMAT MURID'!O18</f>
        <v>4</v>
      </c>
      <c r="N11" s="51">
        <f>'DATA MAKLUMAT MURID'!P18</f>
        <v>2</v>
      </c>
      <c r="O11" s="51">
        <f>'DATA MAKLUMAT MURID'!Q18</f>
        <v>3</v>
      </c>
      <c r="P11" s="51">
        <f>'DATA MAKLUMAT MURID'!R18</f>
        <v>6</v>
      </c>
      <c r="Q11" s="51">
        <f>'DATA MAKLUMAT MURID'!S18</f>
        <v>3</v>
      </c>
      <c r="R11" s="51">
        <f>'DATA MAKLUMAT MURID'!T18</f>
        <v>3</v>
      </c>
      <c r="S11" s="51">
        <f>'DATA MAKLUMAT MURID'!U18</f>
        <v>3</v>
      </c>
      <c r="T11" s="51">
        <f>'DATA MAKLUMAT MURID'!V18</f>
        <v>4</v>
      </c>
      <c r="U11" s="51">
        <f>'DATA MAKLUMAT MURID'!W18</f>
        <v>4</v>
      </c>
      <c r="V11" s="51">
        <f>'DATA MAKLUMAT MURID'!X18</f>
        <v>4</v>
      </c>
      <c r="W11" s="51">
        <f>'DATA MAKLUMAT MURID'!Y18</f>
        <v>4</v>
      </c>
      <c r="X11" s="51">
        <f>'DATA MAKLUMAT MURID'!Z18</f>
        <v>5</v>
      </c>
      <c r="Y11" s="51">
        <f>'DATA MAKLUMAT MURID'!AA18</f>
        <v>3</v>
      </c>
      <c r="Z11" s="51">
        <f>'DATA MAKLUMAT MURID'!AB18</f>
        <v>3</v>
      </c>
      <c r="AA11" s="51">
        <f>'DATA MAKLUMAT MURID'!AC18</f>
        <v>4</v>
      </c>
      <c r="AB11" s="51">
        <f>'DATA MAKLUMAT MURID'!AD18</f>
        <v>4</v>
      </c>
      <c r="AC11" s="51">
        <f>'DATA MAKLUMAT MURID'!AE18</f>
        <v>4</v>
      </c>
      <c r="AD11" s="51">
        <f>'DATA MAKLUMAT MURID'!AF18</f>
        <v>3</v>
      </c>
      <c r="AE11" s="51">
        <f>'DATA MAKLUMAT MURID'!AG18</f>
        <v>3</v>
      </c>
      <c r="AF11" s="51">
        <f>'DATA MAKLUMAT MURID'!AH18</f>
        <v>3</v>
      </c>
      <c r="AG11" s="51">
        <f>'DATA MAKLUMAT MURID'!AI18</f>
        <v>4</v>
      </c>
      <c r="AH11" s="51">
        <f>'DATA MAKLUMAT MURID'!AJ18</f>
        <v>4</v>
      </c>
    </row>
    <row r="12" spans="1:34">
      <c r="A12" s="50">
        <v>9</v>
      </c>
      <c r="B12" s="51">
        <f>'DATA MAKLUMAT MURID'!E19</f>
        <v>5</v>
      </c>
      <c r="C12" s="51">
        <f>'DATA MAKLUMAT MURID'!F19</f>
        <v>5</v>
      </c>
      <c r="D12" s="51">
        <f>'DATA MAKLUMAT MURID'!G19</f>
        <v>5</v>
      </c>
      <c r="E12" s="51">
        <f>'DATA MAKLUMAT MURID'!H19</f>
        <v>5</v>
      </c>
      <c r="F12" s="51">
        <f>'DATA MAKLUMAT MURID'!I19</f>
        <v>5</v>
      </c>
      <c r="G12" s="51">
        <f>'DATA MAKLUMAT MURID'!J19</f>
        <v>5</v>
      </c>
      <c r="H12" s="51"/>
      <c r="I12" s="51">
        <f>'DATA MAKLUMAT MURID'!K19</f>
        <v>3</v>
      </c>
      <c r="J12" s="51">
        <f>'DATA MAKLUMAT MURID'!L19</f>
        <v>3</v>
      </c>
      <c r="K12" s="51">
        <f>'DATA MAKLUMAT MURID'!M19</f>
        <v>2</v>
      </c>
      <c r="L12" s="51">
        <f>'DATA MAKLUMAT MURID'!N19</f>
        <v>4</v>
      </c>
      <c r="M12" s="51">
        <f>'DATA MAKLUMAT MURID'!O19</f>
        <v>4</v>
      </c>
      <c r="N12" s="51">
        <f>'DATA MAKLUMAT MURID'!P19</f>
        <v>2</v>
      </c>
      <c r="O12" s="51">
        <f>'DATA MAKLUMAT MURID'!Q19</f>
        <v>3</v>
      </c>
      <c r="P12" s="51">
        <f>'DATA MAKLUMAT MURID'!R19</f>
        <v>6</v>
      </c>
      <c r="Q12" s="51">
        <f>'DATA MAKLUMAT MURID'!S19</f>
        <v>3</v>
      </c>
      <c r="R12" s="51">
        <f>'DATA MAKLUMAT MURID'!T19</f>
        <v>4</v>
      </c>
      <c r="S12" s="51">
        <f>'DATA MAKLUMAT MURID'!U19</f>
        <v>3</v>
      </c>
      <c r="T12" s="51">
        <f>'DATA MAKLUMAT MURID'!V19</f>
        <v>5</v>
      </c>
      <c r="U12" s="51">
        <f>'DATA MAKLUMAT MURID'!W19</f>
        <v>4</v>
      </c>
      <c r="V12" s="51">
        <f>'DATA MAKLUMAT MURID'!X19</f>
        <v>4</v>
      </c>
      <c r="W12" s="51">
        <f>'DATA MAKLUMAT MURID'!Y19</f>
        <v>5</v>
      </c>
      <c r="X12" s="51">
        <f>'DATA MAKLUMAT MURID'!Z19</f>
        <v>5</v>
      </c>
      <c r="Y12" s="51">
        <f>'DATA MAKLUMAT MURID'!AA19</f>
        <v>2</v>
      </c>
      <c r="Z12" s="51">
        <f>'DATA MAKLUMAT MURID'!AB19</f>
        <v>3</v>
      </c>
      <c r="AA12" s="51">
        <f>'DATA MAKLUMAT MURID'!AC19</f>
        <v>3</v>
      </c>
      <c r="AB12" s="51">
        <f>'DATA MAKLUMAT MURID'!AD19</f>
        <v>4</v>
      </c>
      <c r="AC12" s="51">
        <f>'DATA MAKLUMAT MURID'!AE19</f>
        <v>5</v>
      </c>
      <c r="AD12" s="51">
        <f>'DATA MAKLUMAT MURID'!AF19</f>
        <v>3</v>
      </c>
      <c r="AE12" s="51">
        <f>'DATA MAKLUMAT MURID'!AG19</f>
        <v>3</v>
      </c>
      <c r="AF12" s="51">
        <f>'DATA MAKLUMAT MURID'!AH19</f>
        <v>4</v>
      </c>
      <c r="AG12" s="51">
        <f>'DATA MAKLUMAT MURID'!AI19</f>
        <v>4</v>
      </c>
      <c r="AH12" s="51">
        <f>'DATA MAKLUMAT MURID'!AJ19</f>
        <v>4</v>
      </c>
    </row>
    <row r="13" spans="1:34">
      <c r="A13" s="50">
        <v>10</v>
      </c>
      <c r="B13" s="51">
        <f>'DATA MAKLUMAT MURID'!E20</f>
        <v>5</v>
      </c>
      <c r="C13" s="51">
        <f>'DATA MAKLUMAT MURID'!F20</f>
        <v>5</v>
      </c>
      <c r="D13" s="51">
        <f>'DATA MAKLUMAT MURID'!G20</f>
        <v>5</v>
      </c>
      <c r="E13" s="51">
        <f>'DATA MAKLUMAT MURID'!H20</f>
        <v>5</v>
      </c>
      <c r="F13" s="51">
        <f>'DATA MAKLUMAT MURID'!I20</f>
        <v>5</v>
      </c>
      <c r="G13" s="51">
        <f>'DATA MAKLUMAT MURID'!J20</f>
        <v>5</v>
      </c>
      <c r="H13" s="51"/>
      <c r="I13" s="51">
        <f>'DATA MAKLUMAT MURID'!K20</f>
        <v>3</v>
      </c>
      <c r="J13" s="51">
        <f>'DATA MAKLUMAT MURID'!L20</f>
        <v>3</v>
      </c>
      <c r="K13" s="51">
        <f>'DATA MAKLUMAT MURID'!M20</f>
        <v>2</v>
      </c>
      <c r="L13" s="51">
        <f>'DATA MAKLUMAT MURID'!N20</f>
        <v>4</v>
      </c>
      <c r="M13" s="51">
        <f>'DATA MAKLUMAT MURID'!O20</f>
        <v>4</v>
      </c>
      <c r="N13" s="51">
        <f>'DATA MAKLUMAT MURID'!P20</f>
        <v>2</v>
      </c>
      <c r="O13" s="51">
        <f>'DATA MAKLUMAT MURID'!Q20</f>
        <v>3</v>
      </c>
      <c r="P13" s="51">
        <f>'DATA MAKLUMAT MURID'!R20</f>
        <v>6</v>
      </c>
      <c r="Q13" s="51">
        <f>'DATA MAKLUMAT MURID'!S20</f>
        <v>3</v>
      </c>
      <c r="R13" s="51">
        <f>'DATA MAKLUMAT MURID'!T20</f>
        <v>4</v>
      </c>
      <c r="S13" s="51">
        <f>'DATA MAKLUMAT MURID'!U20</f>
        <v>3</v>
      </c>
      <c r="T13" s="51">
        <f>'DATA MAKLUMAT MURID'!V20</f>
        <v>4</v>
      </c>
      <c r="U13" s="51">
        <f>'DATA MAKLUMAT MURID'!W20</f>
        <v>3</v>
      </c>
      <c r="V13" s="51">
        <f>'DATA MAKLUMAT MURID'!X20</f>
        <v>4</v>
      </c>
      <c r="W13" s="51">
        <f>'DATA MAKLUMAT MURID'!Y20</f>
        <v>4</v>
      </c>
      <c r="X13" s="51">
        <f>'DATA MAKLUMAT MURID'!Z20</f>
        <v>4</v>
      </c>
      <c r="Y13" s="51">
        <f>'DATA MAKLUMAT MURID'!AA20</f>
        <v>3</v>
      </c>
      <c r="Z13" s="51">
        <f>'DATA MAKLUMAT MURID'!AB20</f>
        <v>3</v>
      </c>
      <c r="AA13" s="51">
        <f>'DATA MAKLUMAT MURID'!AC20</f>
        <v>2</v>
      </c>
      <c r="AB13" s="51">
        <f>'DATA MAKLUMAT MURID'!AD20</f>
        <v>4</v>
      </c>
      <c r="AC13" s="51">
        <f>'DATA MAKLUMAT MURID'!AE20</f>
        <v>4</v>
      </c>
      <c r="AD13" s="51">
        <f>'DATA MAKLUMAT MURID'!AF20</f>
        <v>2</v>
      </c>
      <c r="AE13" s="51">
        <f>'DATA MAKLUMAT MURID'!AG20</f>
        <v>2</v>
      </c>
      <c r="AF13" s="51">
        <f>'DATA MAKLUMAT MURID'!AH20</f>
        <v>4</v>
      </c>
      <c r="AG13" s="51">
        <f>'DATA MAKLUMAT MURID'!AI20</f>
        <v>4</v>
      </c>
      <c r="AH13" s="51">
        <f>'DATA MAKLUMAT MURID'!AJ20</f>
        <v>3</v>
      </c>
    </row>
    <row r="14" spans="1:34">
      <c r="A14" s="50">
        <v>11</v>
      </c>
      <c r="B14" s="51">
        <f>'DATA MAKLUMAT MURID'!E21</f>
        <v>5</v>
      </c>
      <c r="C14" s="51">
        <f>'DATA MAKLUMAT MURID'!F21</f>
        <v>5</v>
      </c>
      <c r="D14" s="51">
        <f>'DATA MAKLUMAT MURID'!G21</f>
        <v>5</v>
      </c>
      <c r="E14" s="51">
        <f>'DATA MAKLUMAT MURID'!H21</f>
        <v>5</v>
      </c>
      <c r="F14" s="51">
        <f>'DATA MAKLUMAT MURID'!I21</f>
        <v>5</v>
      </c>
      <c r="G14" s="51">
        <f>'DATA MAKLUMAT MURID'!J21</f>
        <v>5</v>
      </c>
      <c r="H14" s="51"/>
      <c r="I14" s="51">
        <f>'DATA MAKLUMAT MURID'!K21</f>
        <v>3</v>
      </c>
      <c r="J14" s="51">
        <f>'DATA MAKLUMAT MURID'!L21</f>
        <v>3</v>
      </c>
      <c r="K14" s="51">
        <f>'DATA MAKLUMAT MURID'!M21</f>
        <v>2</v>
      </c>
      <c r="L14" s="51">
        <f>'DATA MAKLUMAT MURID'!N21</f>
        <v>4</v>
      </c>
      <c r="M14" s="51">
        <f>'DATA MAKLUMAT MURID'!O21</f>
        <v>4</v>
      </c>
      <c r="N14" s="51">
        <f>'DATA MAKLUMAT MURID'!P21</f>
        <v>2</v>
      </c>
      <c r="O14" s="51">
        <f>'DATA MAKLUMAT MURID'!Q21</f>
        <v>3</v>
      </c>
      <c r="P14" s="51">
        <f>'DATA MAKLUMAT MURID'!R21</f>
        <v>6</v>
      </c>
      <c r="Q14" s="51">
        <f>'DATA MAKLUMAT MURID'!S21</f>
        <v>3</v>
      </c>
      <c r="R14" s="51">
        <f>'DATA MAKLUMAT MURID'!T21</f>
        <v>4</v>
      </c>
      <c r="S14" s="51">
        <f>'DATA MAKLUMAT MURID'!U21</f>
        <v>2</v>
      </c>
      <c r="T14" s="51">
        <f>'DATA MAKLUMAT MURID'!V21</f>
        <v>5</v>
      </c>
      <c r="U14" s="51">
        <f>'DATA MAKLUMAT MURID'!W21</f>
        <v>2</v>
      </c>
      <c r="V14" s="51">
        <f>'DATA MAKLUMAT MURID'!X21</f>
        <v>5</v>
      </c>
      <c r="W14" s="51">
        <f>'DATA MAKLUMAT MURID'!Y21</f>
        <v>5</v>
      </c>
      <c r="X14" s="51">
        <f>'DATA MAKLUMAT MURID'!Z21</f>
        <v>3</v>
      </c>
      <c r="Y14" s="51">
        <f>'DATA MAKLUMAT MURID'!AA21</f>
        <v>3</v>
      </c>
      <c r="Z14" s="51">
        <f>'DATA MAKLUMAT MURID'!AB21</f>
        <v>2</v>
      </c>
      <c r="AA14" s="51">
        <f>'DATA MAKLUMAT MURID'!AC21</f>
        <v>3</v>
      </c>
      <c r="AB14" s="51">
        <f>'DATA MAKLUMAT MURID'!AD21</f>
        <v>4</v>
      </c>
      <c r="AC14" s="51">
        <f>'DATA MAKLUMAT MURID'!AE21</f>
        <v>5</v>
      </c>
      <c r="AD14" s="51">
        <f>'DATA MAKLUMAT MURID'!AF21</f>
        <v>3</v>
      </c>
      <c r="AE14" s="51">
        <f>'DATA MAKLUMAT MURID'!AG21</f>
        <v>3</v>
      </c>
      <c r="AF14" s="51">
        <f>'DATA MAKLUMAT MURID'!AH21</f>
        <v>4</v>
      </c>
      <c r="AG14" s="51">
        <f>'DATA MAKLUMAT MURID'!AI21</f>
        <v>5</v>
      </c>
      <c r="AH14" s="51">
        <f>'DATA MAKLUMAT MURID'!AJ21</f>
        <v>2</v>
      </c>
    </row>
    <row r="15" spans="1:34">
      <c r="A15" s="50">
        <v>12</v>
      </c>
      <c r="B15" s="51">
        <f>'DATA MAKLUMAT MURID'!E22</f>
        <v>5</v>
      </c>
      <c r="C15" s="51">
        <f>'DATA MAKLUMAT MURID'!F22</f>
        <v>5</v>
      </c>
      <c r="D15" s="51">
        <f>'DATA MAKLUMAT MURID'!G22</f>
        <v>5</v>
      </c>
      <c r="E15" s="51">
        <f>'DATA MAKLUMAT MURID'!H22</f>
        <v>5</v>
      </c>
      <c r="F15" s="51">
        <f>'DATA MAKLUMAT MURID'!I22</f>
        <v>5</v>
      </c>
      <c r="G15" s="51">
        <f>'DATA MAKLUMAT MURID'!J22</f>
        <v>5</v>
      </c>
      <c r="H15" s="51"/>
      <c r="I15" s="51">
        <f>'DATA MAKLUMAT MURID'!K22</f>
        <v>3</v>
      </c>
      <c r="J15" s="51">
        <f>'DATA MAKLUMAT MURID'!L22</f>
        <v>3</v>
      </c>
      <c r="K15" s="51">
        <f>'DATA MAKLUMAT MURID'!M22</f>
        <v>2</v>
      </c>
      <c r="L15" s="51">
        <f>'DATA MAKLUMAT MURID'!N22</f>
        <v>4</v>
      </c>
      <c r="M15" s="51">
        <f>'DATA MAKLUMAT MURID'!O22</f>
        <v>4</v>
      </c>
      <c r="N15" s="51">
        <f>'DATA MAKLUMAT MURID'!P22</f>
        <v>2</v>
      </c>
      <c r="O15" s="51">
        <f>'DATA MAKLUMAT MURID'!Q22</f>
        <v>3</v>
      </c>
      <c r="P15" s="51">
        <f>'DATA MAKLUMAT MURID'!R22</f>
        <v>6</v>
      </c>
      <c r="Q15" s="51">
        <f>'DATA MAKLUMAT MURID'!S22</f>
        <v>3</v>
      </c>
      <c r="R15" s="51">
        <f>'DATA MAKLUMAT MURID'!T22</f>
        <v>3</v>
      </c>
      <c r="S15" s="51">
        <f>'DATA MAKLUMAT MURID'!U22</f>
        <v>3</v>
      </c>
      <c r="T15" s="51">
        <f>'DATA MAKLUMAT MURID'!V22</f>
        <v>3</v>
      </c>
      <c r="U15" s="51">
        <f>'DATA MAKLUMAT MURID'!W22</f>
        <v>3</v>
      </c>
      <c r="V15" s="51">
        <f>'DATA MAKLUMAT MURID'!X22</f>
        <v>3</v>
      </c>
      <c r="W15" s="51">
        <f>'DATA MAKLUMAT MURID'!Y22</f>
        <v>5</v>
      </c>
      <c r="X15" s="51">
        <f>'DATA MAKLUMAT MURID'!Z22</f>
        <v>3</v>
      </c>
      <c r="Y15" s="51">
        <f>'DATA MAKLUMAT MURID'!AA22</f>
        <v>3</v>
      </c>
      <c r="Z15" s="51">
        <f>'DATA MAKLUMAT MURID'!AB22</f>
        <v>3</v>
      </c>
      <c r="AA15" s="51">
        <f>'DATA MAKLUMAT MURID'!AC22</f>
        <v>3</v>
      </c>
      <c r="AB15" s="51">
        <f>'DATA MAKLUMAT MURID'!AD22</f>
        <v>4</v>
      </c>
      <c r="AC15" s="51">
        <f>'DATA MAKLUMAT MURID'!AE22</f>
        <v>3</v>
      </c>
      <c r="AD15" s="51">
        <f>'DATA MAKLUMAT MURID'!AF22</f>
        <v>3</v>
      </c>
      <c r="AE15" s="51">
        <f>'DATA MAKLUMAT MURID'!AG22</f>
        <v>3</v>
      </c>
      <c r="AF15" s="51">
        <f>'DATA MAKLUMAT MURID'!AH22</f>
        <v>3</v>
      </c>
      <c r="AG15" s="51">
        <f>'DATA MAKLUMAT MURID'!AI22</f>
        <v>4</v>
      </c>
      <c r="AH15" s="51">
        <f>'DATA MAKLUMAT MURID'!AJ22</f>
        <v>3</v>
      </c>
    </row>
    <row r="16" spans="1:34">
      <c r="A16" s="50">
        <v>13</v>
      </c>
      <c r="B16" s="51">
        <f>'DATA MAKLUMAT MURID'!E23</f>
        <v>5</v>
      </c>
      <c r="C16" s="51">
        <f>'DATA MAKLUMAT MURID'!F23</f>
        <v>5</v>
      </c>
      <c r="D16" s="51">
        <f>'DATA MAKLUMAT MURID'!G23</f>
        <v>5</v>
      </c>
      <c r="E16" s="51">
        <f>'DATA MAKLUMAT MURID'!H23</f>
        <v>5</v>
      </c>
      <c r="F16" s="51">
        <f>'DATA MAKLUMAT MURID'!I23</f>
        <v>5</v>
      </c>
      <c r="G16" s="51">
        <f>'DATA MAKLUMAT MURID'!J23</f>
        <v>5</v>
      </c>
      <c r="H16" s="51"/>
      <c r="I16" s="51">
        <f>'DATA MAKLUMAT MURID'!K23</f>
        <v>3</v>
      </c>
      <c r="J16" s="51">
        <f>'DATA MAKLUMAT MURID'!L23</f>
        <v>3</v>
      </c>
      <c r="K16" s="51">
        <f>'DATA MAKLUMAT MURID'!M23</f>
        <v>2</v>
      </c>
      <c r="L16" s="51">
        <f>'DATA MAKLUMAT MURID'!N23</f>
        <v>4</v>
      </c>
      <c r="M16" s="51">
        <f>'DATA MAKLUMAT MURID'!O23</f>
        <v>4</v>
      </c>
      <c r="N16" s="51">
        <f>'DATA MAKLUMAT MURID'!P23</f>
        <v>2</v>
      </c>
      <c r="O16" s="51">
        <f>'DATA MAKLUMAT MURID'!Q23</f>
        <v>3</v>
      </c>
      <c r="P16" s="51">
        <f>'DATA MAKLUMAT MURID'!R23</f>
        <v>6</v>
      </c>
      <c r="Q16" s="51">
        <f>'DATA MAKLUMAT MURID'!S23</f>
        <v>3</v>
      </c>
      <c r="R16" s="51">
        <f>'DATA MAKLUMAT MURID'!T23</f>
        <v>3</v>
      </c>
      <c r="S16" s="51">
        <f>'DATA MAKLUMAT MURID'!U23</f>
        <v>3</v>
      </c>
      <c r="T16" s="51">
        <f>'DATA MAKLUMAT MURID'!V23</f>
        <v>3</v>
      </c>
      <c r="U16" s="51">
        <f>'DATA MAKLUMAT MURID'!W23</f>
        <v>3</v>
      </c>
      <c r="V16" s="51">
        <f>'DATA MAKLUMAT MURID'!X23</f>
        <v>3</v>
      </c>
      <c r="W16" s="51">
        <f>'DATA MAKLUMAT MURID'!Y23</f>
        <v>5</v>
      </c>
      <c r="X16" s="51">
        <f>'DATA MAKLUMAT MURID'!Z23</f>
        <v>3</v>
      </c>
      <c r="Y16" s="51">
        <f>'DATA MAKLUMAT MURID'!AA23</f>
        <v>2</v>
      </c>
      <c r="Z16" s="51">
        <f>'DATA MAKLUMAT MURID'!AB23</f>
        <v>3</v>
      </c>
      <c r="AA16" s="51">
        <f>'DATA MAKLUMAT MURID'!AC23</f>
        <v>4</v>
      </c>
      <c r="AB16" s="51">
        <f>'DATA MAKLUMAT MURID'!AD23</f>
        <v>4</v>
      </c>
      <c r="AC16" s="51">
        <f>'DATA MAKLUMAT MURID'!AE23</f>
        <v>3</v>
      </c>
      <c r="AD16" s="51">
        <f>'DATA MAKLUMAT MURID'!AF23</f>
        <v>3</v>
      </c>
      <c r="AE16" s="51">
        <f>'DATA MAKLUMAT MURID'!AG23</f>
        <v>3</v>
      </c>
      <c r="AF16" s="51">
        <f>'DATA MAKLUMAT MURID'!AH23</f>
        <v>3</v>
      </c>
      <c r="AG16" s="51">
        <f>'DATA MAKLUMAT MURID'!AI23</f>
        <v>3</v>
      </c>
      <c r="AH16" s="51">
        <f>'DATA MAKLUMAT MURID'!AJ23</f>
        <v>3</v>
      </c>
    </row>
    <row r="17" spans="1:34">
      <c r="A17" s="50">
        <v>14</v>
      </c>
      <c r="B17" s="51">
        <f>'DATA MAKLUMAT MURID'!E24</f>
        <v>5</v>
      </c>
      <c r="C17" s="51">
        <f>'DATA MAKLUMAT MURID'!F24</f>
        <v>5</v>
      </c>
      <c r="D17" s="51">
        <f>'DATA MAKLUMAT MURID'!G24</f>
        <v>5</v>
      </c>
      <c r="E17" s="51">
        <f>'DATA MAKLUMAT MURID'!H24</f>
        <v>5</v>
      </c>
      <c r="F17" s="51">
        <f>'DATA MAKLUMAT MURID'!I24</f>
        <v>5</v>
      </c>
      <c r="G17" s="51">
        <f>'DATA MAKLUMAT MURID'!J24</f>
        <v>5</v>
      </c>
      <c r="H17" s="51"/>
      <c r="I17" s="51">
        <f>'DATA MAKLUMAT MURID'!K24</f>
        <v>3</v>
      </c>
      <c r="J17" s="51">
        <f>'DATA MAKLUMAT MURID'!L24</f>
        <v>3</v>
      </c>
      <c r="K17" s="51">
        <f>'DATA MAKLUMAT MURID'!M24</f>
        <v>2</v>
      </c>
      <c r="L17" s="51">
        <f>'DATA MAKLUMAT MURID'!N24</f>
        <v>4</v>
      </c>
      <c r="M17" s="51">
        <f>'DATA MAKLUMAT MURID'!O24</f>
        <v>4</v>
      </c>
      <c r="N17" s="51">
        <f>'DATA MAKLUMAT MURID'!P24</f>
        <v>2</v>
      </c>
      <c r="O17" s="51">
        <f>'DATA MAKLUMAT MURID'!Q24</f>
        <v>3</v>
      </c>
      <c r="P17" s="51">
        <f>'DATA MAKLUMAT MURID'!R24</f>
        <v>6</v>
      </c>
      <c r="Q17" s="51">
        <f>'DATA MAKLUMAT MURID'!S24</f>
        <v>3</v>
      </c>
      <c r="R17" s="51">
        <f>'DATA MAKLUMAT MURID'!T24</f>
        <v>3</v>
      </c>
      <c r="S17" s="51">
        <f>'DATA MAKLUMAT MURID'!U24</f>
        <v>4</v>
      </c>
      <c r="T17" s="51">
        <f>'DATA MAKLUMAT MURID'!V24</f>
        <v>3</v>
      </c>
      <c r="U17" s="51">
        <f>'DATA MAKLUMAT MURID'!W24</f>
        <v>4</v>
      </c>
      <c r="V17" s="51">
        <f>'DATA MAKLUMAT MURID'!X24</f>
        <v>3</v>
      </c>
      <c r="W17" s="51">
        <f>'DATA MAKLUMAT MURID'!Y24</f>
        <v>4</v>
      </c>
      <c r="X17" s="51">
        <f>'DATA MAKLUMAT MURID'!Z24</f>
        <v>2</v>
      </c>
      <c r="Y17" s="51">
        <f>'DATA MAKLUMAT MURID'!AA24</f>
        <v>3</v>
      </c>
      <c r="Z17" s="51">
        <f>'DATA MAKLUMAT MURID'!AB24</f>
        <v>3</v>
      </c>
      <c r="AA17" s="51">
        <f>'DATA MAKLUMAT MURID'!AC24</f>
        <v>4</v>
      </c>
      <c r="AB17" s="51">
        <f>'DATA MAKLUMAT MURID'!AD24</f>
        <v>4</v>
      </c>
      <c r="AC17" s="51">
        <f>'DATA MAKLUMAT MURID'!AE24</f>
        <v>3</v>
      </c>
      <c r="AD17" s="51">
        <f>'DATA MAKLUMAT MURID'!AF24</f>
        <v>3</v>
      </c>
      <c r="AE17" s="51">
        <f>'DATA MAKLUMAT MURID'!AG24</f>
        <v>2</v>
      </c>
      <c r="AF17" s="51">
        <f>'DATA MAKLUMAT MURID'!AH24</f>
        <v>3</v>
      </c>
      <c r="AG17" s="51">
        <f>'DATA MAKLUMAT MURID'!AI24</f>
        <v>3</v>
      </c>
      <c r="AH17" s="51">
        <f>'DATA MAKLUMAT MURID'!AJ24</f>
        <v>4</v>
      </c>
    </row>
    <row r="18" spans="1:34">
      <c r="A18" s="50">
        <v>15</v>
      </c>
      <c r="B18" s="51">
        <f>'DATA MAKLUMAT MURID'!E25</f>
        <v>3</v>
      </c>
      <c r="C18" s="51">
        <f>'DATA MAKLUMAT MURID'!F25</f>
        <v>2</v>
      </c>
      <c r="D18" s="51">
        <f>'DATA MAKLUMAT MURID'!G25</f>
        <v>2</v>
      </c>
      <c r="E18" s="51">
        <f>'DATA MAKLUMAT MURID'!H25</f>
        <v>2</v>
      </c>
      <c r="F18" s="51">
        <f>'DATA MAKLUMAT MURID'!I25</f>
        <v>2</v>
      </c>
      <c r="G18" s="51">
        <f>'DATA MAKLUMAT MURID'!J25</f>
        <v>2</v>
      </c>
      <c r="H18" s="51"/>
      <c r="I18" s="51">
        <f>'DATA MAKLUMAT MURID'!K25</f>
        <v>3</v>
      </c>
      <c r="J18" s="51">
        <f>'DATA MAKLUMAT MURID'!L25</f>
        <v>3</v>
      </c>
      <c r="K18" s="51">
        <f>'DATA MAKLUMAT MURID'!M25</f>
        <v>2</v>
      </c>
      <c r="L18" s="51">
        <f>'DATA MAKLUMAT MURID'!N25</f>
        <v>3</v>
      </c>
      <c r="M18" s="51">
        <f>'DATA MAKLUMAT MURID'!O25</f>
        <v>3</v>
      </c>
      <c r="N18" s="51">
        <f>'DATA MAKLUMAT MURID'!P25</f>
        <v>2</v>
      </c>
      <c r="O18" s="51">
        <f>'DATA MAKLUMAT MURID'!Q25</f>
        <v>3</v>
      </c>
      <c r="P18" s="51">
        <f>'DATA MAKLUMAT MURID'!R25</f>
        <v>3</v>
      </c>
      <c r="Q18" s="51">
        <f>'DATA MAKLUMAT MURID'!S25</f>
        <v>3</v>
      </c>
      <c r="R18" s="51">
        <f>'DATA MAKLUMAT MURID'!T25</f>
        <v>2</v>
      </c>
      <c r="S18" s="51">
        <f>'DATA MAKLUMAT MURID'!U25</f>
        <v>5</v>
      </c>
      <c r="T18" s="51">
        <f>'DATA MAKLUMAT MURID'!V25</f>
        <v>5</v>
      </c>
      <c r="U18" s="51">
        <f>'DATA MAKLUMAT MURID'!W25</f>
        <v>4</v>
      </c>
      <c r="V18" s="51">
        <f>'DATA MAKLUMAT MURID'!X25</f>
        <v>2</v>
      </c>
      <c r="W18" s="51">
        <f>'DATA MAKLUMAT MURID'!Y25</f>
        <v>5</v>
      </c>
      <c r="X18" s="51">
        <f>'DATA MAKLUMAT MURID'!Z25</f>
        <v>3</v>
      </c>
      <c r="Y18" s="51">
        <f>'DATA MAKLUMAT MURID'!AA25</f>
        <v>3</v>
      </c>
      <c r="Z18" s="51">
        <f>'DATA MAKLUMAT MURID'!AB25</f>
        <v>3</v>
      </c>
      <c r="AA18" s="51">
        <f>'DATA MAKLUMAT MURID'!AC25</f>
        <v>4</v>
      </c>
      <c r="AB18" s="51">
        <f>'DATA MAKLUMAT MURID'!AD25</f>
        <v>4</v>
      </c>
      <c r="AC18" s="51">
        <f>'DATA MAKLUMAT MURID'!AE25</f>
        <v>5</v>
      </c>
      <c r="AD18" s="51">
        <f>'DATA MAKLUMAT MURID'!AF25</f>
        <v>3</v>
      </c>
      <c r="AE18" s="51">
        <f>'DATA MAKLUMAT MURID'!AG25</f>
        <v>3</v>
      </c>
      <c r="AF18" s="51">
        <f>'DATA MAKLUMAT MURID'!AH25</f>
        <v>3</v>
      </c>
      <c r="AG18" s="51">
        <f>'DATA MAKLUMAT MURID'!AI25</f>
        <v>3</v>
      </c>
      <c r="AH18" s="51">
        <f>'DATA MAKLUMAT MURID'!AJ25</f>
        <v>4</v>
      </c>
    </row>
    <row r="19" spans="1:34">
      <c r="A19" s="50">
        <v>16</v>
      </c>
      <c r="B19" s="51">
        <f>'DATA MAKLUMAT MURID'!E26</f>
        <v>5</v>
      </c>
      <c r="C19" s="51">
        <f>'DATA MAKLUMAT MURID'!F26</f>
        <v>5</v>
      </c>
      <c r="D19" s="51">
        <f>'DATA MAKLUMAT MURID'!G26</f>
        <v>5</v>
      </c>
      <c r="E19" s="51">
        <f>'DATA MAKLUMAT MURID'!H26</f>
        <v>5</v>
      </c>
      <c r="F19" s="51">
        <f>'DATA MAKLUMAT MURID'!I26</f>
        <v>3</v>
      </c>
      <c r="G19" s="51">
        <f>'DATA MAKLUMAT MURID'!J26</f>
        <v>3</v>
      </c>
      <c r="H19" s="51"/>
      <c r="I19" s="51">
        <f>'DATA MAKLUMAT MURID'!K26</f>
        <v>3</v>
      </c>
      <c r="J19" s="51">
        <f>'DATA MAKLUMAT MURID'!L26</f>
        <v>3</v>
      </c>
      <c r="K19" s="51">
        <f>'DATA MAKLUMAT MURID'!M26</f>
        <v>2</v>
      </c>
      <c r="L19" s="51">
        <f>'DATA MAKLUMAT MURID'!N26</f>
        <v>3</v>
      </c>
      <c r="M19" s="51">
        <f>'DATA MAKLUMAT MURID'!O26</f>
        <v>2</v>
      </c>
      <c r="N19" s="51">
        <f>'DATA MAKLUMAT MURID'!P26</f>
        <v>2</v>
      </c>
      <c r="O19" s="51">
        <f>'DATA MAKLUMAT MURID'!Q26</f>
        <v>3</v>
      </c>
      <c r="P19" s="51">
        <f>'DATA MAKLUMAT MURID'!R26</f>
        <v>5</v>
      </c>
      <c r="Q19" s="51">
        <f>'DATA MAKLUMAT MURID'!S26</f>
        <v>5</v>
      </c>
      <c r="R19" s="51">
        <f>'DATA MAKLUMAT MURID'!T26</f>
        <v>5</v>
      </c>
      <c r="S19" s="51">
        <f>'DATA MAKLUMAT MURID'!U26</f>
        <v>3</v>
      </c>
      <c r="T19" s="51">
        <f>'DATA MAKLUMAT MURID'!V26</f>
        <v>3</v>
      </c>
      <c r="U19" s="51">
        <f>'DATA MAKLUMAT MURID'!W26</f>
        <v>4</v>
      </c>
      <c r="V19" s="51">
        <f>'DATA MAKLUMAT MURID'!X26</f>
        <v>4</v>
      </c>
      <c r="W19" s="51">
        <f>'DATA MAKLUMAT MURID'!Y26</f>
        <v>4</v>
      </c>
      <c r="X19" s="51">
        <f>'DATA MAKLUMAT MURID'!Z26</f>
        <v>3</v>
      </c>
      <c r="Y19" s="51">
        <f>'DATA MAKLUMAT MURID'!AA26</f>
        <v>4</v>
      </c>
      <c r="Z19" s="51">
        <f>'DATA MAKLUMAT MURID'!AB26</f>
        <v>2</v>
      </c>
      <c r="AA19" s="51">
        <f>'DATA MAKLUMAT MURID'!AC26</f>
        <v>4</v>
      </c>
      <c r="AB19" s="51">
        <f>'DATA MAKLUMAT MURID'!AD26</f>
        <v>4</v>
      </c>
      <c r="AC19" s="51">
        <f>'DATA MAKLUMAT MURID'!AE26</f>
        <v>3</v>
      </c>
      <c r="AD19" s="51">
        <f>'DATA MAKLUMAT MURID'!AF26</f>
        <v>5</v>
      </c>
      <c r="AE19" s="51">
        <f>'DATA MAKLUMAT MURID'!AG26</f>
        <v>5</v>
      </c>
      <c r="AF19" s="51">
        <f>'DATA MAKLUMAT MURID'!AH26</f>
        <v>3</v>
      </c>
      <c r="AG19" s="51">
        <f>'DATA MAKLUMAT MURID'!AI26</f>
        <v>5</v>
      </c>
      <c r="AH19" s="51">
        <f>'DATA MAKLUMAT MURID'!AJ26</f>
        <v>4</v>
      </c>
    </row>
    <row r="20" spans="1:34">
      <c r="A20" s="50">
        <v>17</v>
      </c>
      <c r="B20" s="51">
        <f>'DATA MAKLUMAT MURID'!E27</f>
        <v>5</v>
      </c>
      <c r="C20" s="51">
        <f>'DATA MAKLUMAT MURID'!F27</f>
        <v>5</v>
      </c>
      <c r="D20" s="51">
        <f>'DATA MAKLUMAT MURID'!G27</f>
        <v>5</v>
      </c>
      <c r="E20" s="51">
        <f>'DATA MAKLUMAT MURID'!H27</f>
        <v>5</v>
      </c>
      <c r="F20" s="51">
        <f>'DATA MAKLUMAT MURID'!I27</f>
        <v>5</v>
      </c>
      <c r="G20" s="51">
        <f>'DATA MAKLUMAT MURID'!J27</f>
        <v>5</v>
      </c>
      <c r="H20" s="51"/>
      <c r="I20" s="51">
        <f>'DATA MAKLUMAT MURID'!K27</f>
        <v>3</v>
      </c>
      <c r="J20" s="51">
        <f>'DATA MAKLUMAT MURID'!L27</f>
        <v>3</v>
      </c>
      <c r="K20" s="51">
        <f>'DATA MAKLUMAT MURID'!M27</f>
        <v>2</v>
      </c>
      <c r="L20" s="51">
        <f>'DATA MAKLUMAT MURID'!N27</f>
        <v>4</v>
      </c>
      <c r="M20" s="51">
        <f>'DATA MAKLUMAT MURID'!O27</f>
        <v>4</v>
      </c>
      <c r="N20" s="51">
        <f>'DATA MAKLUMAT MURID'!P27</f>
        <v>2</v>
      </c>
      <c r="O20" s="51">
        <f>'DATA MAKLUMAT MURID'!Q27</f>
        <v>3</v>
      </c>
      <c r="P20" s="51">
        <f>'DATA MAKLUMAT MURID'!R27</f>
        <v>6</v>
      </c>
      <c r="Q20" s="51">
        <f>'DATA MAKLUMAT MURID'!S27</f>
        <v>3</v>
      </c>
      <c r="R20" s="51">
        <f>'DATA MAKLUMAT MURID'!T27</f>
        <v>3</v>
      </c>
      <c r="S20" s="51">
        <f>'DATA MAKLUMAT MURID'!U27</f>
        <v>5</v>
      </c>
      <c r="T20" s="51">
        <f>'DATA MAKLUMAT MURID'!V27</f>
        <v>5</v>
      </c>
      <c r="U20" s="51">
        <f>'DATA MAKLUMAT MURID'!W27</f>
        <v>4</v>
      </c>
      <c r="V20" s="51">
        <f>'DATA MAKLUMAT MURID'!X27</f>
        <v>4</v>
      </c>
      <c r="W20" s="51">
        <f>'DATA MAKLUMAT MURID'!Y27</f>
        <v>5</v>
      </c>
      <c r="X20" s="51">
        <f>'DATA MAKLUMAT MURID'!Z27</f>
        <v>4</v>
      </c>
      <c r="Y20" s="51">
        <f>'DATA MAKLUMAT MURID'!AA27</f>
        <v>4</v>
      </c>
      <c r="Z20" s="51">
        <f>'DATA MAKLUMAT MURID'!AB27</f>
        <v>3</v>
      </c>
      <c r="AA20" s="51">
        <f>'DATA MAKLUMAT MURID'!AC27</f>
        <v>3</v>
      </c>
      <c r="AB20" s="51">
        <f>'DATA MAKLUMAT MURID'!AD27</f>
        <v>4</v>
      </c>
      <c r="AC20" s="51">
        <f>'DATA MAKLUMAT MURID'!AE27</f>
        <v>5</v>
      </c>
      <c r="AD20" s="51">
        <f>'DATA MAKLUMAT MURID'!AF27</f>
        <v>3</v>
      </c>
      <c r="AE20" s="51">
        <f>'DATA MAKLUMAT MURID'!AG27</f>
        <v>4</v>
      </c>
      <c r="AF20" s="51">
        <f>'DATA MAKLUMAT MURID'!AH27</f>
        <v>3</v>
      </c>
      <c r="AG20" s="51">
        <f>'DATA MAKLUMAT MURID'!AI27</f>
        <v>2</v>
      </c>
      <c r="AH20" s="51">
        <f>'DATA MAKLUMAT MURID'!AJ27</f>
        <v>4</v>
      </c>
    </row>
    <row r="21" spans="1:34">
      <c r="A21" s="50">
        <v>18</v>
      </c>
      <c r="B21" s="51">
        <f>'DATA MAKLUMAT MURID'!E28</f>
        <v>5</v>
      </c>
      <c r="C21" s="51">
        <f>'DATA MAKLUMAT MURID'!F28</f>
        <v>5</v>
      </c>
      <c r="D21" s="51">
        <f>'DATA MAKLUMAT MURID'!G28</f>
        <v>5</v>
      </c>
      <c r="E21" s="51">
        <f>'DATA MAKLUMAT MURID'!H28</f>
        <v>5</v>
      </c>
      <c r="F21" s="51">
        <f>'DATA MAKLUMAT MURID'!I28</f>
        <v>5</v>
      </c>
      <c r="G21" s="51">
        <f>'DATA MAKLUMAT MURID'!J28</f>
        <v>5</v>
      </c>
      <c r="H21" s="51"/>
      <c r="I21" s="51">
        <f>'DATA MAKLUMAT MURID'!K28</f>
        <v>3</v>
      </c>
      <c r="J21" s="51">
        <f>'DATA MAKLUMAT MURID'!L28</f>
        <v>3</v>
      </c>
      <c r="K21" s="51">
        <f>'DATA MAKLUMAT MURID'!M28</f>
        <v>2</v>
      </c>
      <c r="L21" s="51">
        <f>'DATA MAKLUMAT MURID'!N28</f>
        <v>4</v>
      </c>
      <c r="M21" s="51">
        <f>'DATA MAKLUMAT MURID'!O28</f>
        <v>4</v>
      </c>
      <c r="N21" s="51">
        <f>'DATA MAKLUMAT MURID'!P28</f>
        <v>2</v>
      </c>
      <c r="O21" s="51">
        <f>'DATA MAKLUMAT MURID'!Q28</f>
        <v>3</v>
      </c>
      <c r="P21" s="51">
        <f>'DATA MAKLUMAT MURID'!R28</f>
        <v>6</v>
      </c>
      <c r="Q21" s="51">
        <f>'DATA MAKLUMAT MURID'!S28</f>
        <v>3</v>
      </c>
      <c r="R21" s="51">
        <f>'DATA MAKLUMAT MURID'!T28</f>
        <v>4</v>
      </c>
      <c r="S21" s="51">
        <f>'DATA MAKLUMAT MURID'!U28</f>
        <v>5</v>
      </c>
      <c r="T21" s="51">
        <f>'DATA MAKLUMAT MURID'!V28</f>
        <v>3</v>
      </c>
      <c r="U21" s="51">
        <f>'DATA MAKLUMAT MURID'!W28</f>
        <v>3</v>
      </c>
      <c r="V21" s="51">
        <f>'DATA MAKLUMAT MURID'!X28</f>
        <v>4</v>
      </c>
      <c r="W21" s="51">
        <f>'DATA MAKLUMAT MURID'!Y28</f>
        <v>4</v>
      </c>
      <c r="X21" s="51">
        <f>'DATA MAKLUMAT MURID'!Z28</f>
        <v>4</v>
      </c>
      <c r="Y21" s="51">
        <f>'DATA MAKLUMAT MURID'!AA28</f>
        <v>4</v>
      </c>
      <c r="Z21" s="51">
        <f>'DATA MAKLUMAT MURID'!AB28</f>
        <v>3</v>
      </c>
      <c r="AA21" s="51">
        <f>'DATA MAKLUMAT MURID'!AC28</f>
        <v>2</v>
      </c>
      <c r="AB21" s="51">
        <f>'DATA MAKLUMAT MURID'!AD28</f>
        <v>4</v>
      </c>
      <c r="AC21" s="51">
        <f>'DATA MAKLUMAT MURID'!AE28</f>
        <v>3</v>
      </c>
      <c r="AD21" s="51">
        <f>'DATA MAKLUMAT MURID'!AF28</f>
        <v>3</v>
      </c>
      <c r="AE21" s="51">
        <f>'DATA MAKLUMAT MURID'!AG28</f>
        <v>4</v>
      </c>
      <c r="AF21" s="51">
        <f>'DATA MAKLUMAT MURID'!AH28</f>
        <v>2</v>
      </c>
      <c r="AG21" s="51">
        <f>'DATA MAKLUMAT MURID'!AI28</f>
        <v>3</v>
      </c>
      <c r="AH21" s="51">
        <f>'DATA MAKLUMAT MURID'!AJ28</f>
        <v>5</v>
      </c>
    </row>
    <row r="22" spans="1:34">
      <c r="A22" s="50">
        <v>19</v>
      </c>
      <c r="B22" s="51">
        <f>'DATA MAKLUMAT MURID'!E29</f>
        <v>5</v>
      </c>
      <c r="C22" s="51">
        <f>'DATA MAKLUMAT MURID'!F29</f>
        <v>5</v>
      </c>
      <c r="D22" s="51">
        <f>'DATA MAKLUMAT MURID'!G29</f>
        <v>5</v>
      </c>
      <c r="E22" s="51">
        <f>'DATA MAKLUMAT MURID'!H29</f>
        <v>5</v>
      </c>
      <c r="F22" s="51">
        <f>'DATA MAKLUMAT MURID'!I29</f>
        <v>5</v>
      </c>
      <c r="G22" s="51">
        <f>'DATA MAKLUMAT MURID'!J29</f>
        <v>5</v>
      </c>
      <c r="H22" s="51"/>
      <c r="I22" s="51">
        <f>'DATA MAKLUMAT MURID'!K29</f>
        <v>3</v>
      </c>
      <c r="J22" s="51">
        <f>'DATA MAKLUMAT MURID'!L29</f>
        <v>3</v>
      </c>
      <c r="K22" s="51">
        <f>'DATA MAKLUMAT MURID'!M29</f>
        <v>2</v>
      </c>
      <c r="L22" s="51">
        <f>'DATA MAKLUMAT MURID'!N29</f>
        <v>4</v>
      </c>
      <c r="M22" s="51">
        <f>'DATA MAKLUMAT MURID'!O29</f>
        <v>4</v>
      </c>
      <c r="N22" s="51">
        <f>'DATA MAKLUMAT MURID'!P29</f>
        <v>2</v>
      </c>
      <c r="O22" s="51">
        <f>'DATA MAKLUMAT MURID'!Q29</f>
        <v>3</v>
      </c>
      <c r="P22" s="51">
        <f>'DATA MAKLUMAT MURID'!R29</f>
        <v>6</v>
      </c>
      <c r="Q22" s="51">
        <f>'DATA MAKLUMAT MURID'!S29</f>
        <v>3</v>
      </c>
      <c r="R22" s="51">
        <f>'DATA MAKLUMAT MURID'!T29</f>
        <v>4</v>
      </c>
      <c r="S22" s="51">
        <f>'DATA MAKLUMAT MURID'!U29</f>
        <v>5</v>
      </c>
      <c r="T22" s="51">
        <f>'DATA MAKLUMAT MURID'!V29</f>
        <v>3</v>
      </c>
      <c r="U22" s="51">
        <f>'DATA MAKLUMAT MURID'!W29</f>
        <v>2</v>
      </c>
      <c r="V22" s="51">
        <f>'DATA MAKLUMAT MURID'!X29</f>
        <v>4</v>
      </c>
      <c r="W22" s="51">
        <f>'DATA MAKLUMAT MURID'!Y29</f>
        <v>5</v>
      </c>
      <c r="X22" s="51">
        <f>'DATA MAKLUMAT MURID'!Z29</f>
        <v>4</v>
      </c>
      <c r="Y22" s="51">
        <f>'DATA MAKLUMAT MURID'!AA29</f>
        <v>3</v>
      </c>
      <c r="Z22" s="51">
        <f>'DATA MAKLUMAT MURID'!AB29</f>
        <v>4</v>
      </c>
      <c r="AA22" s="51">
        <f>'DATA MAKLUMAT MURID'!AC29</f>
        <v>3</v>
      </c>
      <c r="AB22" s="51">
        <f>'DATA MAKLUMAT MURID'!AD29</f>
        <v>4</v>
      </c>
      <c r="AC22" s="51">
        <f>'DATA MAKLUMAT MURID'!AE29</f>
        <v>3</v>
      </c>
      <c r="AD22" s="51">
        <f>'DATA MAKLUMAT MURID'!AF29</f>
        <v>4</v>
      </c>
      <c r="AE22" s="51">
        <f>'DATA MAKLUMAT MURID'!AG29</f>
        <v>4</v>
      </c>
      <c r="AF22" s="51">
        <f>'DATA MAKLUMAT MURID'!AH29</f>
        <v>3</v>
      </c>
      <c r="AG22" s="51">
        <f>'DATA MAKLUMAT MURID'!AI29</f>
        <v>4</v>
      </c>
      <c r="AH22" s="51">
        <f>'DATA MAKLUMAT MURID'!AJ29</f>
        <v>3</v>
      </c>
    </row>
    <row r="23" spans="1:34">
      <c r="A23" s="50">
        <v>20</v>
      </c>
      <c r="B23" s="51">
        <f>'DATA MAKLUMAT MURID'!E30</f>
        <v>5</v>
      </c>
      <c r="C23" s="51">
        <f>'DATA MAKLUMAT MURID'!F30</f>
        <v>5</v>
      </c>
      <c r="D23" s="51">
        <f>'DATA MAKLUMAT MURID'!G30</f>
        <v>5</v>
      </c>
      <c r="E23" s="51">
        <f>'DATA MAKLUMAT MURID'!H30</f>
        <v>5</v>
      </c>
      <c r="F23" s="51">
        <f>'DATA MAKLUMAT MURID'!I30</f>
        <v>5</v>
      </c>
      <c r="G23" s="51">
        <f>'DATA MAKLUMAT MURID'!J30</f>
        <v>5</v>
      </c>
      <c r="H23" s="51"/>
      <c r="I23" s="51">
        <f>'DATA MAKLUMAT MURID'!K30</f>
        <v>3</v>
      </c>
      <c r="J23" s="51">
        <f>'DATA MAKLUMAT MURID'!L30</f>
        <v>3</v>
      </c>
      <c r="K23" s="51">
        <f>'DATA MAKLUMAT MURID'!M30</f>
        <v>2</v>
      </c>
      <c r="L23" s="51">
        <f>'DATA MAKLUMAT MURID'!N30</f>
        <v>4</v>
      </c>
      <c r="M23" s="51">
        <f>'DATA MAKLUMAT MURID'!O30</f>
        <v>4</v>
      </c>
      <c r="N23" s="51">
        <f>'DATA MAKLUMAT MURID'!P30</f>
        <v>2</v>
      </c>
      <c r="O23" s="51">
        <f>'DATA MAKLUMAT MURID'!Q30</f>
        <v>3</v>
      </c>
      <c r="P23" s="51">
        <f>'DATA MAKLUMAT MURID'!R30</f>
        <v>6</v>
      </c>
      <c r="Q23" s="51">
        <f>'DATA MAKLUMAT MURID'!S30</f>
        <v>3</v>
      </c>
      <c r="R23" s="51">
        <f>'DATA MAKLUMAT MURID'!T30</f>
        <v>4</v>
      </c>
      <c r="S23" s="51">
        <f>'DATA MAKLUMAT MURID'!U30</f>
        <v>3</v>
      </c>
      <c r="T23" s="51">
        <f>'DATA MAKLUMAT MURID'!V30</f>
        <v>4</v>
      </c>
      <c r="U23" s="51">
        <f>'DATA MAKLUMAT MURID'!W30</f>
        <v>3</v>
      </c>
      <c r="V23" s="51">
        <f>'DATA MAKLUMAT MURID'!X30</f>
        <v>4</v>
      </c>
      <c r="W23" s="51">
        <f>'DATA MAKLUMAT MURID'!Y30</f>
        <v>5</v>
      </c>
      <c r="X23" s="51">
        <f>'DATA MAKLUMAT MURID'!Z30</f>
        <v>5</v>
      </c>
      <c r="Y23" s="51">
        <f>'DATA MAKLUMAT MURID'!AA30</f>
        <v>2</v>
      </c>
      <c r="Z23" s="51">
        <f>'DATA MAKLUMAT MURID'!AB30</f>
        <v>3</v>
      </c>
      <c r="AA23" s="51">
        <f>'DATA MAKLUMAT MURID'!AC30</f>
        <v>3</v>
      </c>
      <c r="AB23" s="51">
        <f>'DATA MAKLUMAT MURID'!AD30</f>
        <v>4</v>
      </c>
      <c r="AC23" s="51">
        <f>'DATA MAKLUMAT MURID'!AE30</f>
        <v>3</v>
      </c>
      <c r="AD23" s="51">
        <f>'DATA MAKLUMAT MURID'!AF30</f>
        <v>4</v>
      </c>
      <c r="AE23" s="51">
        <f>'DATA MAKLUMAT MURID'!AG30</f>
        <v>4</v>
      </c>
      <c r="AF23" s="51">
        <f>'DATA MAKLUMAT MURID'!AH30</f>
        <v>3</v>
      </c>
      <c r="AG23" s="51">
        <f>'DATA MAKLUMAT MURID'!AI30</f>
        <v>5</v>
      </c>
      <c r="AH23" s="51">
        <f>'DATA MAKLUMAT MURID'!AJ30</f>
        <v>2</v>
      </c>
    </row>
    <row r="24" spans="1:34">
      <c r="A24" s="50">
        <v>21</v>
      </c>
      <c r="B24" s="51">
        <f>'DATA MAKLUMAT MURID'!E31</f>
        <v>5</v>
      </c>
      <c r="C24" s="51">
        <f>'DATA MAKLUMAT MURID'!F31</f>
        <v>5</v>
      </c>
      <c r="D24" s="51">
        <f>'DATA MAKLUMAT MURID'!G31</f>
        <v>5</v>
      </c>
      <c r="E24" s="51">
        <f>'DATA MAKLUMAT MURID'!H31</f>
        <v>5</v>
      </c>
      <c r="F24" s="51">
        <f>'DATA MAKLUMAT MURID'!I31</f>
        <v>5</v>
      </c>
      <c r="G24" s="51">
        <f>'DATA MAKLUMAT MURID'!J31</f>
        <v>5</v>
      </c>
      <c r="H24" s="51"/>
      <c r="I24" s="51">
        <f>'DATA MAKLUMAT MURID'!K31</f>
        <v>3</v>
      </c>
      <c r="J24" s="51">
        <f>'DATA MAKLUMAT MURID'!L31</f>
        <v>3</v>
      </c>
      <c r="K24" s="51">
        <f>'DATA MAKLUMAT MURID'!M31</f>
        <v>2</v>
      </c>
      <c r="L24" s="51">
        <f>'DATA MAKLUMAT MURID'!N31</f>
        <v>4</v>
      </c>
      <c r="M24" s="51">
        <f>'DATA MAKLUMAT MURID'!O31</f>
        <v>4</v>
      </c>
      <c r="N24" s="51">
        <f>'DATA MAKLUMAT MURID'!P31</f>
        <v>2</v>
      </c>
      <c r="O24" s="51">
        <f>'DATA MAKLUMAT MURID'!Q31</f>
        <v>3</v>
      </c>
      <c r="P24" s="51">
        <f>'DATA MAKLUMAT MURID'!R31</f>
        <v>6</v>
      </c>
      <c r="Q24" s="51">
        <f>'DATA MAKLUMAT MURID'!S31</f>
        <v>3</v>
      </c>
      <c r="R24" s="51">
        <f>'DATA MAKLUMAT MURID'!T31</f>
        <v>3</v>
      </c>
      <c r="S24" s="51">
        <f>'DATA MAKLUMAT MURID'!U31</f>
        <v>3</v>
      </c>
      <c r="T24" s="51">
        <f>'DATA MAKLUMAT MURID'!V31</f>
        <v>4</v>
      </c>
      <c r="U24" s="51">
        <f>'DATA MAKLUMAT MURID'!W31</f>
        <v>3</v>
      </c>
      <c r="V24" s="51">
        <f>'DATA MAKLUMAT MURID'!X31</f>
        <v>5</v>
      </c>
      <c r="W24" s="51">
        <f>'DATA MAKLUMAT MURID'!Y31</f>
        <v>4</v>
      </c>
      <c r="X24" s="51">
        <f>'DATA MAKLUMAT MURID'!Z31</f>
        <v>4</v>
      </c>
      <c r="Y24" s="51">
        <f>'DATA MAKLUMAT MURID'!AA31</f>
        <v>3</v>
      </c>
      <c r="Z24" s="51">
        <f>'DATA MAKLUMAT MURID'!AB31</f>
        <v>3</v>
      </c>
      <c r="AA24" s="51">
        <f>'DATA MAKLUMAT MURID'!AC31</f>
        <v>4</v>
      </c>
      <c r="AB24" s="51">
        <f>'DATA MAKLUMAT MURID'!AD31</f>
        <v>4</v>
      </c>
      <c r="AC24" s="51">
        <f>'DATA MAKLUMAT MURID'!AE31</f>
        <v>3</v>
      </c>
      <c r="AD24" s="51">
        <f>'DATA MAKLUMAT MURID'!AF31</f>
        <v>3</v>
      </c>
      <c r="AE24" s="51">
        <f>'DATA MAKLUMAT MURID'!AG31</f>
        <v>3</v>
      </c>
      <c r="AF24" s="51">
        <f>'DATA MAKLUMAT MURID'!AH31</f>
        <v>3</v>
      </c>
      <c r="AG24" s="51">
        <f>'DATA MAKLUMAT MURID'!AI31</f>
        <v>4</v>
      </c>
      <c r="AH24" s="51">
        <f>'DATA MAKLUMAT MURID'!AJ31</f>
        <v>3</v>
      </c>
    </row>
    <row r="25" spans="1:34">
      <c r="A25" s="50">
        <v>22</v>
      </c>
      <c r="B25" s="51">
        <f>'DATA MAKLUMAT MURID'!E32</f>
        <v>5</v>
      </c>
      <c r="C25" s="51">
        <f>'DATA MAKLUMAT MURID'!F32</f>
        <v>5</v>
      </c>
      <c r="D25" s="51">
        <f>'DATA MAKLUMAT MURID'!G32</f>
        <v>5</v>
      </c>
      <c r="E25" s="51">
        <f>'DATA MAKLUMAT MURID'!H32</f>
        <v>5</v>
      </c>
      <c r="F25" s="51">
        <f>'DATA MAKLUMAT MURID'!I32</f>
        <v>5</v>
      </c>
      <c r="G25" s="51">
        <f>'DATA MAKLUMAT MURID'!J32</f>
        <v>5</v>
      </c>
      <c r="H25" s="51"/>
      <c r="I25" s="51">
        <f>'DATA MAKLUMAT MURID'!K32</f>
        <v>3</v>
      </c>
      <c r="J25" s="51">
        <f>'DATA MAKLUMAT MURID'!L32</f>
        <v>3</v>
      </c>
      <c r="K25" s="51">
        <f>'DATA MAKLUMAT MURID'!M32</f>
        <v>2</v>
      </c>
      <c r="L25" s="51">
        <f>'DATA MAKLUMAT MURID'!N32</f>
        <v>4</v>
      </c>
      <c r="M25" s="51">
        <f>'DATA MAKLUMAT MURID'!O32</f>
        <v>4</v>
      </c>
      <c r="N25" s="51">
        <f>'DATA MAKLUMAT MURID'!P32</f>
        <v>2</v>
      </c>
      <c r="O25" s="51">
        <f>'DATA MAKLUMAT MURID'!Q32</f>
        <v>3</v>
      </c>
      <c r="P25" s="51">
        <f>'DATA MAKLUMAT MURID'!R32</f>
        <v>6</v>
      </c>
      <c r="Q25" s="51">
        <f>'DATA MAKLUMAT MURID'!S32</f>
        <v>3</v>
      </c>
      <c r="R25" s="51">
        <f>'DATA MAKLUMAT MURID'!T32</f>
        <v>3</v>
      </c>
      <c r="S25" s="51">
        <f>'DATA MAKLUMAT MURID'!U32</f>
        <v>3</v>
      </c>
      <c r="T25" s="51">
        <f>'DATA MAKLUMAT MURID'!V32</f>
        <v>5</v>
      </c>
      <c r="U25" s="51">
        <f>'DATA MAKLUMAT MURID'!W32</f>
        <v>4</v>
      </c>
      <c r="V25" s="51">
        <f>'DATA MAKLUMAT MURID'!X32</f>
        <v>3</v>
      </c>
      <c r="W25" s="51">
        <f>'DATA MAKLUMAT MURID'!Y32</f>
        <v>4</v>
      </c>
      <c r="X25" s="51">
        <f>'DATA MAKLUMAT MURID'!Z32</f>
        <v>3</v>
      </c>
      <c r="Y25" s="51">
        <f>'DATA MAKLUMAT MURID'!AA32</f>
        <v>3</v>
      </c>
      <c r="Z25" s="51">
        <f>'DATA MAKLUMAT MURID'!AB32</f>
        <v>3</v>
      </c>
      <c r="AA25" s="51">
        <f>'DATA MAKLUMAT MURID'!AC32</f>
        <v>4</v>
      </c>
      <c r="AB25" s="51">
        <f>'DATA MAKLUMAT MURID'!AD32</f>
        <v>4</v>
      </c>
      <c r="AC25" s="51">
        <f>'DATA MAKLUMAT MURID'!AE32</f>
        <v>5</v>
      </c>
      <c r="AD25" s="51">
        <f>'DATA MAKLUMAT MURID'!AF32</f>
        <v>3</v>
      </c>
      <c r="AE25" s="51">
        <f>'DATA MAKLUMAT MURID'!AG32</f>
        <v>5</v>
      </c>
      <c r="AF25" s="51">
        <f>'DATA MAKLUMAT MURID'!AH32</f>
        <v>2</v>
      </c>
      <c r="AG25" s="51">
        <f>'DATA MAKLUMAT MURID'!AI32</f>
        <v>3</v>
      </c>
      <c r="AH25" s="51">
        <f>'DATA MAKLUMAT MURID'!AJ32</f>
        <v>3</v>
      </c>
    </row>
    <row r="26" spans="1:34">
      <c r="A26" s="50">
        <v>23</v>
      </c>
      <c r="B26" s="51">
        <f>'DATA MAKLUMAT MURID'!E33</f>
        <v>5</v>
      </c>
      <c r="C26" s="51">
        <f>'DATA MAKLUMAT MURID'!F33</f>
        <v>5</v>
      </c>
      <c r="D26" s="51">
        <f>'DATA MAKLUMAT MURID'!G33</f>
        <v>5</v>
      </c>
      <c r="E26" s="51">
        <f>'DATA MAKLUMAT MURID'!H33</f>
        <v>5</v>
      </c>
      <c r="F26" s="51">
        <f>'DATA MAKLUMAT MURID'!I33</f>
        <v>5</v>
      </c>
      <c r="G26" s="51">
        <f>'DATA MAKLUMAT MURID'!J33</f>
        <v>5</v>
      </c>
      <c r="H26" s="51"/>
      <c r="I26" s="51">
        <f>'DATA MAKLUMAT MURID'!K33</f>
        <v>3</v>
      </c>
      <c r="J26" s="51">
        <f>'DATA MAKLUMAT MURID'!L33</f>
        <v>3</v>
      </c>
      <c r="K26" s="51">
        <f>'DATA MAKLUMAT MURID'!M33</f>
        <v>2</v>
      </c>
      <c r="L26" s="51">
        <f>'DATA MAKLUMAT MURID'!N33</f>
        <v>4</v>
      </c>
      <c r="M26" s="51">
        <f>'DATA MAKLUMAT MURID'!O33</f>
        <v>4</v>
      </c>
      <c r="N26" s="51">
        <f>'DATA MAKLUMAT MURID'!P33</f>
        <v>2</v>
      </c>
      <c r="O26" s="51">
        <f>'DATA MAKLUMAT MURID'!Q33</f>
        <v>3</v>
      </c>
      <c r="P26" s="51">
        <f>'DATA MAKLUMAT MURID'!R33</f>
        <v>6</v>
      </c>
      <c r="Q26" s="51">
        <f>'DATA MAKLUMAT MURID'!S33</f>
        <v>3</v>
      </c>
      <c r="R26" s="51">
        <f>'DATA MAKLUMAT MURID'!T33</f>
        <v>3</v>
      </c>
      <c r="S26" s="51">
        <f>'DATA MAKLUMAT MURID'!U33</f>
        <v>2</v>
      </c>
      <c r="T26" s="51">
        <f>'DATA MAKLUMAT MURID'!V33</f>
        <v>5</v>
      </c>
      <c r="U26" s="51">
        <f>'DATA MAKLUMAT MURID'!W33</f>
        <v>4</v>
      </c>
      <c r="V26" s="51">
        <f>'DATA MAKLUMAT MURID'!X33</f>
        <v>3</v>
      </c>
      <c r="W26" s="51">
        <f>'DATA MAKLUMAT MURID'!Y33</f>
        <v>5</v>
      </c>
      <c r="X26" s="51">
        <f>'DATA MAKLUMAT MURID'!Z33</f>
        <v>3</v>
      </c>
      <c r="Y26" s="51">
        <f>'DATA MAKLUMAT MURID'!AA33</f>
        <v>4</v>
      </c>
      <c r="Z26" s="51">
        <f>'DATA MAKLUMAT MURID'!AB33</f>
        <v>2</v>
      </c>
      <c r="AA26" s="51">
        <f>'DATA MAKLUMAT MURID'!AC33</f>
        <v>4</v>
      </c>
      <c r="AB26" s="51">
        <f>'DATA MAKLUMAT MURID'!AD33</f>
        <v>4</v>
      </c>
      <c r="AC26" s="51">
        <f>'DATA MAKLUMAT MURID'!AE33</f>
        <v>3</v>
      </c>
      <c r="AD26" s="51">
        <f>'DATA MAKLUMAT MURID'!AF33</f>
        <v>3</v>
      </c>
      <c r="AE26" s="51">
        <f>'DATA MAKLUMAT MURID'!AG33</f>
        <v>5</v>
      </c>
      <c r="AF26" s="51">
        <f>'DATA MAKLUMAT MURID'!AH33</f>
        <v>3</v>
      </c>
      <c r="AG26" s="51">
        <f>'DATA MAKLUMAT MURID'!AI33</f>
        <v>3</v>
      </c>
      <c r="AH26" s="51">
        <f>'DATA MAKLUMAT MURID'!AJ33</f>
        <v>4</v>
      </c>
    </row>
    <row r="27" spans="1:34">
      <c r="A27" s="50">
        <v>24</v>
      </c>
      <c r="B27" s="51">
        <f>'DATA MAKLUMAT MURID'!E34</f>
        <v>5</v>
      </c>
      <c r="C27" s="51">
        <f>'DATA MAKLUMAT MURID'!F34</f>
        <v>5</v>
      </c>
      <c r="D27" s="51">
        <f>'DATA MAKLUMAT MURID'!G34</f>
        <v>5</v>
      </c>
      <c r="E27" s="51">
        <f>'DATA MAKLUMAT MURID'!H34</f>
        <v>5</v>
      </c>
      <c r="F27" s="51">
        <f>'DATA MAKLUMAT MURID'!I34</f>
        <v>5</v>
      </c>
      <c r="G27" s="51">
        <f>'DATA MAKLUMAT MURID'!J34</f>
        <v>5</v>
      </c>
      <c r="H27" s="51"/>
      <c r="I27" s="51">
        <f>'DATA MAKLUMAT MURID'!K34</f>
        <v>3</v>
      </c>
      <c r="J27" s="51">
        <f>'DATA MAKLUMAT MURID'!L34</f>
        <v>3</v>
      </c>
      <c r="K27" s="51">
        <f>'DATA MAKLUMAT MURID'!M34</f>
        <v>2</v>
      </c>
      <c r="L27" s="51">
        <f>'DATA MAKLUMAT MURID'!N34</f>
        <v>4</v>
      </c>
      <c r="M27" s="51">
        <f>'DATA MAKLUMAT MURID'!O34</f>
        <v>4</v>
      </c>
      <c r="N27" s="51">
        <f>'DATA MAKLUMAT MURID'!P34</f>
        <v>2</v>
      </c>
      <c r="O27" s="51">
        <f>'DATA MAKLUMAT MURID'!Q34</f>
        <v>3</v>
      </c>
      <c r="P27" s="51">
        <f>'DATA MAKLUMAT MURID'!R34</f>
        <v>6</v>
      </c>
      <c r="Q27" s="51">
        <f>'DATA MAKLUMAT MURID'!S34</f>
        <v>3</v>
      </c>
      <c r="R27" s="51">
        <f>'DATA MAKLUMAT MURID'!T34</f>
        <v>2</v>
      </c>
      <c r="S27" s="51">
        <f>'DATA MAKLUMAT MURID'!U34</f>
        <v>3</v>
      </c>
      <c r="T27" s="51">
        <f>'DATA MAKLUMAT MURID'!V34</f>
        <v>5</v>
      </c>
      <c r="U27" s="51">
        <f>'DATA MAKLUMAT MURID'!W34</f>
        <v>5</v>
      </c>
      <c r="V27" s="51">
        <f>'DATA MAKLUMAT MURID'!X34</f>
        <v>3</v>
      </c>
      <c r="W27" s="51">
        <f>'DATA MAKLUMAT MURID'!Y34</f>
        <v>3</v>
      </c>
      <c r="X27" s="51">
        <f>'DATA MAKLUMAT MURID'!Z34</f>
        <v>3</v>
      </c>
      <c r="Y27" s="51">
        <f>'DATA MAKLUMAT MURID'!AA34</f>
        <v>4</v>
      </c>
      <c r="Z27" s="51">
        <f>'DATA MAKLUMAT MURID'!AB34</f>
        <v>3</v>
      </c>
      <c r="AA27" s="51">
        <f>'DATA MAKLUMAT MURID'!AC34</f>
        <v>4</v>
      </c>
      <c r="AB27" s="51">
        <f>'DATA MAKLUMAT MURID'!AD34</f>
        <v>4</v>
      </c>
      <c r="AC27" s="51">
        <f>'DATA MAKLUMAT MURID'!AE34</f>
        <v>3</v>
      </c>
      <c r="AD27" s="51">
        <f>'DATA MAKLUMAT MURID'!AF34</f>
        <v>3</v>
      </c>
      <c r="AE27" s="51">
        <f>'DATA MAKLUMAT MURID'!AG34</f>
        <v>3</v>
      </c>
      <c r="AF27" s="51">
        <f>'DATA MAKLUMAT MURID'!AH34</f>
        <v>3</v>
      </c>
      <c r="AG27" s="51">
        <f>'DATA MAKLUMAT MURID'!AI34</f>
        <v>3</v>
      </c>
      <c r="AH27" s="51">
        <f>'DATA MAKLUMAT MURID'!AJ34</f>
        <v>4</v>
      </c>
    </row>
    <row r="28" spans="1:34">
      <c r="A28" s="50">
        <v>25</v>
      </c>
      <c r="B28" s="51">
        <f>'DATA MAKLUMAT MURID'!E35</f>
        <v>5</v>
      </c>
      <c r="C28" s="51">
        <f>'DATA MAKLUMAT MURID'!F35</f>
        <v>5</v>
      </c>
      <c r="D28" s="51">
        <f>'DATA MAKLUMAT MURID'!G35</f>
        <v>5</v>
      </c>
      <c r="E28" s="51">
        <f>'DATA MAKLUMAT MURID'!H35</f>
        <v>5</v>
      </c>
      <c r="F28" s="51">
        <f>'DATA MAKLUMAT MURID'!I35</f>
        <v>5</v>
      </c>
      <c r="G28" s="51">
        <f>'DATA MAKLUMAT MURID'!J35</f>
        <v>5</v>
      </c>
      <c r="H28" s="51"/>
      <c r="I28" s="51">
        <f>'DATA MAKLUMAT MURID'!K35</f>
        <v>3</v>
      </c>
      <c r="J28" s="51">
        <f>'DATA MAKLUMAT MURID'!L35</f>
        <v>3</v>
      </c>
      <c r="K28" s="51">
        <f>'DATA MAKLUMAT MURID'!M35</f>
        <v>2</v>
      </c>
      <c r="L28" s="51">
        <f>'DATA MAKLUMAT MURID'!N35</f>
        <v>4</v>
      </c>
      <c r="M28" s="51">
        <f>'DATA MAKLUMAT MURID'!O35</f>
        <v>4</v>
      </c>
      <c r="N28" s="51">
        <f>'DATA MAKLUMAT MURID'!P35</f>
        <v>2</v>
      </c>
      <c r="O28" s="51">
        <f>'DATA MAKLUMAT MURID'!Q35</f>
        <v>3</v>
      </c>
      <c r="P28" s="51">
        <f>'DATA MAKLUMAT MURID'!R35</f>
        <v>6</v>
      </c>
      <c r="Q28" s="51">
        <f>'DATA MAKLUMAT MURID'!S35</f>
        <v>3</v>
      </c>
      <c r="R28" s="51">
        <f>'DATA MAKLUMAT MURID'!T35</f>
        <v>3</v>
      </c>
      <c r="S28" s="51">
        <f>'DATA MAKLUMAT MURID'!U35</f>
        <v>3</v>
      </c>
      <c r="T28" s="51">
        <f>'DATA MAKLUMAT MURID'!V35</f>
        <v>3</v>
      </c>
      <c r="U28" s="51">
        <f>'DATA MAKLUMAT MURID'!W35</f>
        <v>3</v>
      </c>
      <c r="V28" s="51">
        <f>'DATA MAKLUMAT MURID'!X35</f>
        <v>2</v>
      </c>
      <c r="W28" s="51">
        <f>'DATA MAKLUMAT MURID'!Y35</f>
        <v>5</v>
      </c>
      <c r="X28" s="51">
        <f>'DATA MAKLUMAT MURID'!Z35</f>
        <v>2</v>
      </c>
      <c r="Y28" s="51">
        <f>'DATA MAKLUMAT MURID'!AA35</f>
        <v>4</v>
      </c>
      <c r="Z28" s="51">
        <f>'DATA MAKLUMAT MURID'!AB35</f>
        <v>3</v>
      </c>
      <c r="AA28" s="51">
        <f>'DATA MAKLUMAT MURID'!AC35</f>
        <v>4</v>
      </c>
      <c r="AB28" s="51">
        <f>'DATA MAKLUMAT MURID'!AD35</f>
        <v>4</v>
      </c>
      <c r="AC28" s="51">
        <f>'DATA MAKLUMAT MURID'!AE35</f>
        <v>4</v>
      </c>
      <c r="AD28" s="51">
        <f>'DATA MAKLUMAT MURID'!AF35</f>
        <v>3</v>
      </c>
      <c r="AE28" s="51">
        <f>'DATA MAKLUMAT MURID'!AG35</f>
        <v>2</v>
      </c>
      <c r="AF28" s="51">
        <f>'DATA MAKLUMAT MURID'!AH35</f>
        <v>4</v>
      </c>
      <c r="AG28" s="51">
        <f>'DATA MAKLUMAT MURID'!AI35</f>
        <v>2</v>
      </c>
      <c r="AH28" s="51">
        <f>'DATA MAKLUMAT MURID'!AJ35</f>
        <v>4</v>
      </c>
    </row>
    <row r="29" spans="1:34">
      <c r="A29" s="50">
        <v>26</v>
      </c>
      <c r="B29" s="51">
        <f>'DATA MAKLUMAT MURID'!E36</f>
        <v>5</v>
      </c>
      <c r="C29" s="51">
        <f>'DATA MAKLUMAT MURID'!F36</f>
        <v>5</v>
      </c>
      <c r="D29" s="51">
        <f>'DATA MAKLUMAT MURID'!G36</f>
        <v>5</v>
      </c>
      <c r="E29" s="51">
        <f>'DATA MAKLUMAT MURID'!H36</f>
        <v>5</v>
      </c>
      <c r="F29" s="51">
        <f>'DATA MAKLUMAT MURID'!I36</f>
        <v>5</v>
      </c>
      <c r="G29" s="51">
        <f>'DATA MAKLUMAT MURID'!J36</f>
        <v>5</v>
      </c>
      <c r="H29" s="51"/>
      <c r="I29" s="51">
        <f>'DATA MAKLUMAT MURID'!K36</f>
        <v>3</v>
      </c>
      <c r="J29" s="51">
        <f>'DATA MAKLUMAT MURID'!L36</f>
        <v>3</v>
      </c>
      <c r="K29" s="51">
        <f>'DATA MAKLUMAT MURID'!M36</f>
        <v>2</v>
      </c>
      <c r="L29" s="51">
        <f>'DATA MAKLUMAT MURID'!N36</f>
        <v>4</v>
      </c>
      <c r="M29" s="51">
        <f>'DATA MAKLUMAT MURID'!O36</f>
        <v>4</v>
      </c>
      <c r="N29" s="51">
        <f>'DATA MAKLUMAT MURID'!P36</f>
        <v>2</v>
      </c>
      <c r="O29" s="51">
        <f>'DATA MAKLUMAT MURID'!Q36</f>
        <v>3</v>
      </c>
      <c r="P29" s="51">
        <f>'DATA MAKLUMAT MURID'!R36</f>
        <v>6</v>
      </c>
      <c r="Q29" s="51">
        <f>'DATA MAKLUMAT MURID'!S36</f>
        <v>3</v>
      </c>
      <c r="R29" s="51">
        <f>'DATA MAKLUMAT MURID'!T36</f>
        <v>3</v>
      </c>
      <c r="S29" s="51">
        <f>'DATA MAKLUMAT MURID'!U36</f>
        <v>4</v>
      </c>
      <c r="T29" s="51">
        <f>'DATA MAKLUMAT MURID'!V36</f>
        <v>5</v>
      </c>
      <c r="U29" s="51">
        <f>'DATA MAKLUMAT MURID'!W36</f>
        <v>3</v>
      </c>
      <c r="V29" s="51">
        <f>'DATA MAKLUMAT MURID'!X36</f>
        <v>4</v>
      </c>
      <c r="W29" s="51">
        <f>'DATA MAKLUMAT MURID'!Y36</f>
        <v>4</v>
      </c>
      <c r="X29" s="51">
        <f>'DATA MAKLUMAT MURID'!Z36</f>
        <v>3</v>
      </c>
      <c r="Y29" s="51">
        <f>'DATA MAKLUMAT MURID'!AA36</f>
        <v>4</v>
      </c>
      <c r="Z29" s="51">
        <f>'DATA MAKLUMAT MURID'!AB36</f>
        <v>3</v>
      </c>
      <c r="AA29" s="51">
        <f>'DATA MAKLUMAT MURID'!AC36</f>
        <v>3</v>
      </c>
      <c r="AB29" s="51">
        <f>'DATA MAKLUMAT MURID'!AD36</f>
        <v>4</v>
      </c>
      <c r="AC29" s="51">
        <f>'DATA MAKLUMAT MURID'!AE36</f>
        <v>5</v>
      </c>
      <c r="AD29" s="51">
        <f>'DATA MAKLUMAT MURID'!AF36</f>
        <v>3</v>
      </c>
      <c r="AE29" s="51">
        <f>'DATA MAKLUMAT MURID'!AG36</f>
        <v>3</v>
      </c>
      <c r="AF29" s="51">
        <f>'DATA MAKLUMAT MURID'!AH36</f>
        <v>4</v>
      </c>
      <c r="AG29" s="51">
        <f>'DATA MAKLUMAT MURID'!AI36</f>
        <v>2</v>
      </c>
      <c r="AH29" s="51">
        <f>'DATA MAKLUMAT MURID'!AJ36</f>
        <v>5</v>
      </c>
    </row>
    <row r="30" spans="1:34">
      <c r="A30" s="50">
        <v>27</v>
      </c>
      <c r="B30" s="51">
        <f>'DATA MAKLUMAT MURID'!E37</f>
        <v>5</v>
      </c>
      <c r="C30" s="51">
        <f>'DATA MAKLUMAT MURID'!F37</f>
        <v>5</v>
      </c>
      <c r="D30" s="51">
        <f>'DATA MAKLUMAT MURID'!G37</f>
        <v>5</v>
      </c>
      <c r="E30" s="51">
        <f>'DATA MAKLUMAT MURID'!H37</f>
        <v>5</v>
      </c>
      <c r="F30" s="51">
        <f>'DATA MAKLUMAT MURID'!I37</f>
        <v>5</v>
      </c>
      <c r="G30" s="51">
        <f>'DATA MAKLUMAT MURID'!J37</f>
        <v>5</v>
      </c>
      <c r="H30" s="51"/>
      <c r="I30" s="51">
        <f>'DATA MAKLUMAT MURID'!K37</f>
        <v>3</v>
      </c>
      <c r="J30" s="51">
        <f>'DATA MAKLUMAT MURID'!L37</f>
        <v>3</v>
      </c>
      <c r="K30" s="51">
        <f>'DATA MAKLUMAT MURID'!M37</f>
        <v>2</v>
      </c>
      <c r="L30" s="51">
        <f>'DATA MAKLUMAT MURID'!N37</f>
        <v>4</v>
      </c>
      <c r="M30" s="51">
        <f>'DATA MAKLUMAT MURID'!O37</f>
        <v>4</v>
      </c>
      <c r="N30" s="51">
        <f>'DATA MAKLUMAT MURID'!P37</f>
        <v>2</v>
      </c>
      <c r="O30" s="51">
        <f>'DATA MAKLUMAT MURID'!Q37</f>
        <v>3</v>
      </c>
      <c r="P30" s="51">
        <f>'DATA MAKLUMAT MURID'!R37</f>
        <v>6</v>
      </c>
      <c r="Q30" s="51">
        <f>'DATA MAKLUMAT MURID'!S37</f>
        <v>3</v>
      </c>
      <c r="R30" s="51">
        <f>'DATA MAKLUMAT MURID'!T37</f>
        <v>4</v>
      </c>
      <c r="S30" s="51">
        <f>'DATA MAKLUMAT MURID'!U37</f>
        <v>5</v>
      </c>
      <c r="T30" s="51">
        <f>'DATA MAKLUMAT MURID'!V37</f>
        <v>5</v>
      </c>
      <c r="U30" s="51">
        <f>'DATA MAKLUMAT MURID'!W37</f>
        <v>3</v>
      </c>
      <c r="V30" s="51">
        <f>'DATA MAKLUMAT MURID'!X37</f>
        <v>5</v>
      </c>
      <c r="W30" s="51">
        <f>'DATA MAKLUMAT MURID'!Y37</f>
        <v>4</v>
      </c>
      <c r="X30" s="51">
        <f>'DATA MAKLUMAT MURID'!Z37</f>
        <v>3</v>
      </c>
      <c r="Y30" s="51">
        <f>'DATA MAKLUMAT MURID'!AA37</f>
        <v>3</v>
      </c>
      <c r="Z30" s="51">
        <f>'DATA MAKLUMAT MURID'!AB37</f>
        <v>3</v>
      </c>
      <c r="AA30" s="51">
        <f>'DATA MAKLUMAT MURID'!AC37</f>
        <v>2</v>
      </c>
      <c r="AB30" s="51">
        <f>'DATA MAKLUMAT MURID'!AD37</f>
        <v>4</v>
      </c>
      <c r="AC30" s="51">
        <f>'DATA MAKLUMAT MURID'!AE37</f>
        <v>5</v>
      </c>
      <c r="AD30" s="51">
        <f>'DATA MAKLUMAT MURID'!AF37</f>
        <v>2</v>
      </c>
      <c r="AE30" s="51">
        <f>'DATA MAKLUMAT MURID'!AG37</f>
        <v>3</v>
      </c>
      <c r="AF30" s="51">
        <f>'DATA MAKLUMAT MURID'!AH37</f>
        <v>4</v>
      </c>
      <c r="AG30" s="51">
        <f>'DATA MAKLUMAT MURID'!AI37</f>
        <v>3</v>
      </c>
      <c r="AH30" s="51">
        <f>'DATA MAKLUMAT MURID'!AJ37</f>
        <v>3</v>
      </c>
    </row>
    <row r="31" spans="1:34">
      <c r="A31" s="50">
        <v>28</v>
      </c>
      <c r="B31" s="51">
        <f>'DATA MAKLUMAT MURID'!E38</f>
        <v>5</v>
      </c>
      <c r="C31" s="51">
        <f>'DATA MAKLUMAT MURID'!F38</f>
        <v>5</v>
      </c>
      <c r="D31" s="51">
        <f>'DATA MAKLUMAT MURID'!G38</f>
        <v>5</v>
      </c>
      <c r="E31" s="51">
        <f>'DATA MAKLUMAT MURID'!H38</f>
        <v>5</v>
      </c>
      <c r="F31" s="51">
        <f>'DATA MAKLUMAT MURID'!I38</f>
        <v>5</v>
      </c>
      <c r="G31" s="51">
        <f>'DATA MAKLUMAT MURID'!J38</f>
        <v>5</v>
      </c>
      <c r="H31" s="51"/>
      <c r="I31" s="51">
        <f>'DATA MAKLUMAT MURID'!K38</f>
        <v>3</v>
      </c>
      <c r="J31" s="51">
        <f>'DATA MAKLUMAT MURID'!L38</f>
        <v>3</v>
      </c>
      <c r="K31" s="51">
        <f>'DATA MAKLUMAT MURID'!M38</f>
        <v>2</v>
      </c>
      <c r="L31" s="51">
        <f>'DATA MAKLUMAT MURID'!N38</f>
        <v>4</v>
      </c>
      <c r="M31" s="51">
        <f>'DATA MAKLUMAT MURID'!O38</f>
        <v>4</v>
      </c>
      <c r="N31" s="51">
        <f>'DATA MAKLUMAT MURID'!P38</f>
        <v>5</v>
      </c>
      <c r="O31" s="51">
        <f>'DATA MAKLUMAT MURID'!Q38</f>
        <v>3</v>
      </c>
      <c r="P31" s="51">
        <f>'DATA MAKLUMAT MURID'!R38</f>
        <v>6</v>
      </c>
      <c r="Q31" s="51">
        <f>'DATA MAKLUMAT MURID'!S38</f>
        <v>3</v>
      </c>
      <c r="R31" s="51">
        <f>'DATA MAKLUMAT MURID'!T38</f>
        <v>3</v>
      </c>
      <c r="S31" s="51">
        <f>'DATA MAKLUMAT MURID'!U38</f>
        <v>3</v>
      </c>
      <c r="T31" s="51">
        <f>'DATA MAKLUMAT MURID'!V38</f>
        <v>3</v>
      </c>
      <c r="U31" s="51">
        <f>'DATA MAKLUMAT MURID'!W38</f>
        <v>2</v>
      </c>
      <c r="V31" s="51">
        <f>'DATA MAKLUMAT MURID'!X38</f>
        <v>3</v>
      </c>
      <c r="W31" s="51">
        <f>'DATA MAKLUMAT MURID'!Y38</f>
        <v>3</v>
      </c>
      <c r="X31" s="51">
        <f>'DATA MAKLUMAT MURID'!Z38</f>
        <v>4</v>
      </c>
      <c r="Y31" s="51">
        <f>'DATA MAKLUMAT MURID'!AA38</f>
        <v>5</v>
      </c>
      <c r="Z31" s="51">
        <f>'DATA MAKLUMAT MURID'!AB38</f>
        <v>2</v>
      </c>
      <c r="AA31" s="51">
        <f>'DATA MAKLUMAT MURID'!AC38</f>
        <v>3</v>
      </c>
      <c r="AB31" s="51">
        <f>'DATA MAKLUMAT MURID'!AD38</f>
        <v>4</v>
      </c>
      <c r="AC31" s="51">
        <f>'DATA MAKLUMAT MURID'!AE38</f>
        <v>5</v>
      </c>
      <c r="AD31" s="51">
        <f>'DATA MAKLUMAT MURID'!AF38</f>
        <v>3</v>
      </c>
      <c r="AE31" s="51">
        <f>'DATA MAKLUMAT MURID'!AG38</f>
        <v>4</v>
      </c>
      <c r="AF31" s="51">
        <f>'DATA MAKLUMAT MURID'!AH38</f>
        <v>3</v>
      </c>
      <c r="AG31" s="51">
        <f>'DATA MAKLUMAT MURID'!AI38</f>
        <v>3</v>
      </c>
      <c r="AH31" s="51">
        <f>'DATA MAKLUMAT MURID'!AJ38</f>
        <v>3</v>
      </c>
    </row>
    <row r="32" spans="1:34">
      <c r="A32" s="50">
        <v>29</v>
      </c>
      <c r="B32" s="51">
        <f>'DATA MAKLUMAT MURID'!E39</f>
        <v>1</v>
      </c>
      <c r="C32" s="51">
        <f>'DATA MAKLUMAT MURID'!F39</f>
        <v>1</v>
      </c>
      <c r="D32" s="51">
        <f>'DATA MAKLUMAT MURID'!G39</f>
        <v>2</v>
      </c>
      <c r="E32" s="51">
        <f>'DATA MAKLUMAT MURID'!H39</f>
        <v>2</v>
      </c>
      <c r="F32" s="51">
        <f>'DATA MAKLUMAT MURID'!I39</f>
        <v>1</v>
      </c>
      <c r="G32" s="51">
        <f>'DATA MAKLUMAT MURID'!J39</f>
        <v>2</v>
      </c>
      <c r="H32" s="51"/>
      <c r="I32" s="51">
        <f>'DATA MAKLUMAT MURID'!K39</f>
        <v>1</v>
      </c>
      <c r="J32" s="51">
        <f>'DATA MAKLUMAT MURID'!L39</f>
        <v>1</v>
      </c>
      <c r="K32" s="51">
        <f>'DATA MAKLUMAT MURID'!M39</f>
        <v>2</v>
      </c>
      <c r="L32" s="51">
        <f>'DATA MAKLUMAT MURID'!N39</f>
        <v>3</v>
      </c>
      <c r="M32" s="51">
        <f>'DATA MAKLUMAT MURID'!O39</f>
        <v>3</v>
      </c>
      <c r="N32" s="51">
        <f>'DATA MAKLUMAT MURID'!P39</f>
        <v>1</v>
      </c>
      <c r="O32" s="51">
        <f>'DATA MAKLUMAT MURID'!Q39</f>
        <v>2</v>
      </c>
      <c r="P32" s="51">
        <f>'DATA MAKLUMAT MURID'!R39</f>
        <v>4</v>
      </c>
      <c r="Q32" s="51">
        <f>'DATA MAKLUMAT MURID'!S39</f>
        <v>2</v>
      </c>
      <c r="R32" s="51">
        <f>'DATA MAKLUMAT MURID'!T39</f>
        <v>2</v>
      </c>
      <c r="S32" s="51">
        <f>'DATA MAKLUMAT MURID'!U39</f>
        <v>3</v>
      </c>
      <c r="T32" s="51">
        <f>'DATA MAKLUMAT MURID'!V39</f>
        <v>2</v>
      </c>
      <c r="U32" s="51">
        <f>'DATA MAKLUMAT MURID'!W39</f>
        <v>2</v>
      </c>
      <c r="V32" s="51">
        <f>'DATA MAKLUMAT MURID'!X39</f>
        <v>3</v>
      </c>
      <c r="W32" s="51">
        <f>'DATA MAKLUMAT MURID'!Y39</f>
        <v>3</v>
      </c>
      <c r="X32" s="51">
        <f>'DATA MAKLUMAT MURID'!Z39</f>
        <v>4</v>
      </c>
      <c r="Y32" s="51">
        <f>'DATA MAKLUMAT MURID'!AA39</f>
        <v>3</v>
      </c>
      <c r="Z32" s="51">
        <f>'DATA MAKLUMAT MURID'!AB39</f>
        <v>2</v>
      </c>
      <c r="AA32" s="51">
        <f>'DATA MAKLUMAT MURID'!AC39</f>
        <v>3</v>
      </c>
      <c r="AB32" s="51">
        <f>'DATA MAKLUMAT MURID'!AD39</f>
        <v>4</v>
      </c>
      <c r="AC32" s="51">
        <f>'DATA MAKLUMAT MURID'!AE39</f>
        <v>4</v>
      </c>
      <c r="AD32" s="51">
        <f>'DATA MAKLUMAT MURID'!AF39</f>
        <v>3</v>
      </c>
      <c r="AE32" s="51">
        <f>'DATA MAKLUMAT MURID'!AG39</f>
        <v>4</v>
      </c>
      <c r="AF32" s="51">
        <f>'DATA MAKLUMAT MURID'!AH39</f>
        <v>3</v>
      </c>
      <c r="AG32" s="51">
        <f>'DATA MAKLUMAT MURID'!AI39</f>
        <v>4</v>
      </c>
      <c r="AH32" s="51">
        <f>'DATA MAKLUMAT MURID'!AJ39</f>
        <v>3</v>
      </c>
    </row>
    <row r="33" spans="1:34">
      <c r="A33" s="50">
        <v>30</v>
      </c>
      <c r="B33" s="51">
        <f>'DATA MAKLUMAT MURID'!E40</f>
        <v>5</v>
      </c>
      <c r="C33" s="51">
        <f>'DATA MAKLUMAT MURID'!F40</f>
        <v>5</v>
      </c>
      <c r="D33" s="51">
        <f>'DATA MAKLUMAT MURID'!G40</f>
        <v>5</v>
      </c>
      <c r="E33" s="51">
        <f>'DATA MAKLUMAT MURID'!H40</f>
        <v>5</v>
      </c>
      <c r="F33" s="51">
        <f>'DATA MAKLUMAT MURID'!I40</f>
        <v>5</v>
      </c>
      <c r="G33" s="51">
        <f>'DATA MAKLUMAT MURID'!J40</f>
        <v>5</v>
      </c>
      <c r="H33" s="51"/>
      <c r="I33" s="51">
        <f>'DATA MAKLUMAT MURID'!K40</f>
        <v>3</v>
      </c>
      <c r="J33" s="51">
        <f>'DATA MAKLUMAT MURID'!L40</f>
        <v>3</v>
      </c>
      <c r="K33" s="51">
        <f>'DATA MAKLUMAT MURID'!M40</f>
        <v>2</v>
      </c>
      <c r="L33" s="51">
        <f>'DATA MAKLUMAT MURID'!N40</f>
        <v>4</v>
      </c>
      <c r="M33" s="51">
        <f>'DATA MAKLUMAT MURID'!O40</f>
        <v>4</v>
      </c>
      <c r="N33" s="51">
        <f>'DATA MAKLUMAT MURID'!P40</f>
        <v>2</v>
      </c>
      <c r="O33" s="51">
        <f>'DATA MAKLUMAT MURID'!Q40</f>
        <v>3</v>
      </c>
      <c r="P33" s="51">
        <f>'DATA MAKLUMAT MURID'!R40</f>
        <v>6</v>
      </c>
      <c r="Q33" s="51">
        <f>'DATA MAKLUMAT MURID'!S40</f>
        <v>3</v>
      </c>
      <c r="R33" s="51">
        <f>'DATA MAKLUMAT MURID'!T40</f>
        <v>4</v>
      </c>
      <c r="S33" s="51">
        <f>'DATA MAKLUMAT MURID'!U40</f>
        <v>3</v>
      </c>
      <c r="T33" s="51">
        <f>'DATA MAKLUMAT MURID'!V40</f>
        <v>5</v>
      </c>
      <c r="U33" s="51">
        <f>'DATA MAKLUMAT MURID'!W40</f>
        <v>4</v>
      </c>
      <c r="V33" s="51">
        <f>'DATA MAKLUMAT MURID'!X40</f>
        <v>3</v>
      </c>
      <c r="W33" s="51">
        <f>'DATA MAKLUMAT MURID'!Y40</f>
        <v>3</v>
      </c>
      <c r="X33" s="51">
        <f>'DATA MAKLUMAT MURID'!Z40</f>
        <v>4</v>
      </c>
      <c r="Y33" s="51">
        <f>'DATA MAKLUMAT MURID'!AA40</f>
        <v>3</v>
      </c>
      <c r="Z33" s="51">
        <f>'DATA MAKLUMAT MURID'!AB40</f>
        <v>5</v>
      </c>
      <c r="AA33" s="51">
        <f>'DATA MAKLUMAT MURID'!AC40</f>
        <v>4</v>
      </c>
      <c r="AB33" s="51">
        <f>'DATA MAKLUMAT MURID'!AD40</f>
        <v>4</v>
      </c>
      <c r="AC33" s="51">
        <f>'DATA MAKLUMAT MURID'!AE40</f>
        <v>5</v>
      </c>
      <c r="AD33" s="51">
        <f>'DATA MAKLUMAT MURID'!AF40</f>
        <v>4</v>
      </c>
      <c r="AE33" s="51">
        <f>'DATA MAKLUMAT MURID'!AG40</f>
        <v>4</v>
      </c>
      <c r="AF33" s="51">
        <f>'DATA MAKLUMAT MURID'!AH40</f>
        <v>3</v>
      </c>
      <c r="AG33" s="51">
        <f>'DATA MAKLUMAT MURID'!AI40</f>
        <v>4</v>
      </c>
      <c r="AH33" s="51">
        <f>'DATA MAKLUMAT MURID'!AJ40</f>
        <v>4</v>
      </c>
    </row>
    <row r="34" spans="1:34">
      <c r="A34" s="50">
        <v>31</v>
      </c>
      <c r="B34" s="51">
        <f>'DATA MAKLUMAT MURID'!E41</f>
        <v>5</v>
      </c>
      <c r="C34" s="51">
        <f>'DATA MAKLUMAT MURID'!F41</f>
        <v>5</v>
      </c>
      <c r="D34" s="51">
        <f>'DATA MAKLUMAT MURID'!G41</f>
        <v>5</v>
      </c>
      <c r="E34" s="51">
        <f>'DATA MAKLUMAT MURID'!H41</f>
        <v>5</v>
      </c>
      <c r="F34" s="51">
        <f>'DATA MAKLUMAT MURID'!I41</f>
        <v>5</v>
      </c>
      <c r="G34" s="51">
        <f>'DATA MAKLUMAT MURID'!J41</f>
        <v>5</v>
      </c>
      <c r="H34" s="51"/>
      <c r="I34" s="51">
        <f>'DATA MAKLUMAT MURID'!K41</f>
        <v>3</v>
      </c>
      <c r="J34" s="51">
        <f>'DATA MAKLUMAT MURID'!L41</f>
        <v>3</v>
      </c>
      <c r="K34" s="51">
        <f>'DATA MAKLUMAT MURID'!M41</f>
        <v>2</v>
      </c>
      <c r="L34" s="51">
        <f>'DATA MAKLUMAT MURID'!N41</f>
        <v>4</v>
      </c>
      <c r="M34" s="51">
        <f>'DATA MAKLUMAT MURID'!O41</f>
        <v>4</v>
      </c>
      <c r="N34" s="51">
        <f>'DATA MAKLUMAT MURID'!P41</f>
        <v>2</v>
      </c>
      <c r="O34" s="51">
        <f>'DATA MAKLUMAT MURID'!Q41</f>
        <v>3</v>
      </c>
      <c r="P34" s="51">
        <f>'DATA MAKLUMAT MURID'!R41</f>
        <v>6</v>
      </c>
      <c r="Q34" s="51">
        <f>'DATA MAKLUMAT MURID'!S41</f>
        <v>3</v>
      </c>
      <c r="R34" s="51">
        <f>'DATA MAKLUMAT MURID'!T41</f>
        <v>4</v>
      </c>
      <c r="S34" s="51">
        <f>'DATA MAKLUMAT MURID'!U41</f>
        <v>2</v>
      </c>
      <c r="T34" s="51">
        <f>'DATA MAKLUMAT MURID'!V41</f>
        <v>5</v>
      </c>
      <c r="U34" s="51">
        <f>'DATA MAKLUMAT MURID'!W41</f>
        <v>4</v>
      </c>
      <c r="V34" s="51">
        <f>'DATA MAKLUMAT MURID'!X41</f>
        <v>2</v>
      </c>
      <c r="W34" s="51">
        <f>'DATA MAKLUMAT MURID'!Y41</f>
        <v>5</v>
      </c>
      <c r="X34" s="51">
        <f>'DATA MAKLUMAT MURID'!Z41</f>
        <v>5</v>
      </c>
      <c r="Y34" s="51">
        <f>'DATA MAKLUMAT MURID'!AA41</f>
        <v>4</v>
      </c>
      <c r="Z34" s="51">
        <f>'DATA MAKLUMAT MURID'!AB41</f>
        <v>5</v>
      </c>
      <c r="AA34" s="51">
        <f>'DATA MAKLUMAT MURID'!AC41</f>
        <v>4</v>
      </c>
      <c r="AB34" s="51">
        <f>'DATA MAKLUMAT MURID'!AD41</f>
        <v>4</v>
      </c>
      <c r="AC34" s="51">
        <f>'DATA MAKLUMAT MURID'!AE41</f>
        <v>4</v>
      </c>
      <c r="AD34" s="51">
        <f>'DATA MAKLUMAT MURID'!AF41</f>
        <v>4</v>
      </c>
      <c r="AE34" s="51">
        <f>'DATA MAKLUMAT MURID'!AG41</f>
        <v>4</v>
      </c>
      <c r="AF34" s="51">
        <f>'DATA MAKLUMAT MURID'!AH41</f>
        <v>3</v>
      </c>
      <c r="AG34" s="51">
        <f>'DATA MAKLUMAT MURID'!AI41</f>
        <v>3</v>
      </c>
      <c r="AH34" s="51">
        <f>'DATA MAKLUMAT MURID'!AJ41</f>
        <v>3</v>
      </c>
    </row>
    <row r="35" spans="1:34">
      <c r="A35" s="50">
        <v>32</v>
      </c>
      <c r="B35" s="51">
        <f>'DATA MAKLUMAT MURID'!E42</f>
        <v>4</v>
      </c>
      <c r="C35" s="51">
        <f>'DATA MAKLUMAT MURID'!F42</f>
        <v>4</v>
      </c>
      <c r="D35" s="51">
        <f>'DATA MAKLUMAT MURID'!G42</f>
        <v>4</v>
      </c>
      <c r="E35" s="51">
        <f>'DATA MAKLUMAT MURID'!H42</f>
        <v>4</v>
      </c>
      <c r="F35" s="51">
        <f>'DATA MAKLUMAT MURID'!I42</f>
        <v>4</v>
      </c>
      <c r="G35" s="51">
        <f>'DATA MAKLUMAT MURID'!J42</f>
        <v>5</v>
      </c>
      <c r="H35" s="51"/>
      <c r="I35" s="51">
        <f>'DATA MAKLUMAT MURID'!K42</f>
        <v>5</v>
      </c>
      <c r="J35" s="51">
        <f>'DATA MAKLUMAT MURID'!L42</f>
        <v>5</v>
      </c>
      <c r="K35" s="51">
        <f>'DATA MAKLUMAT MURID'!M42</f>
        <v>5</v>
      </c>
      <c r="L35" s="51">
        <f>'DATA MAKLUMAT MURID'!N42</f>
        <v>5</v>
      </c>
      <c r="M35" s="51">
        <f>'DATA MAKLUMAT MURID'!O42</f>
        <v>6</v>
      </c>
      <c r="N35" s="51">
        <f>'DATA MAKLUMAT MURID'!P42</f>
        <v>6</v>
      </c>
      <c r="O35" s="51">
        <f>'DATA MAKLUMAT MURID'!Q42</f>
        <v>6</v>
      </c>
      <c r="P35" s="51">
        <f>'DATA MAKLUMAT MURID'!R42</f>
        <v>4</v>
      </c>
      <c r="Q35" s="51">
        <f>'DATA MAKLUMAT MURID'!S42</f>
        <v>4</v>
      </c>
      <c r="R35" s="51">
        <f>'DATA MAKLUMAT MURID'!T42</f>
        <v>4</v>
      </c>
      <c r="S35" s="51">
        <f>'DATA MAKLUMAT MURID'!U42</f>
        <v>4</v>
      </c>
      <c r="T35" s="51">
        <f>'DATA MAKLUMAT MURID'!V42</f>
        <v>4</v>
      </c>
      <c r="U35" s="51">
        <f>'DATA MAKLUMAT MURID'!W42</f>
        <v>4</v>
      </c>
      <c r="V35" s="51">
        <f>'DATA MAKLUMAT MURID'!X42</f>
        <v>4</v>
      </c>
      <c r="W35" s="51">
        <f>'DATA MAKLUMAT MURID'!Y42</f>
        <v>5</v>
      </c>
      <c r="X35" s="51">
        <f>'DATA MAKLUMAT MURID'!Z42</f>
        <v>5</v>
      </c>
      <c r="Y35" s="51">
        <f>'DATA MAKLUMAT MURID'!AA42</f>
        <v>5</v>
      </c>
      <c r="Z35" s="51">
        <f>'DATA MAKLUMAT MURID'!AB42</f>
        <v>5</v>
      </c>
      <c r="AA35" s="51">
        <f>'DATA MAKLUMAT MURID'!AC42</f>
        <v>4</v>
      </c>
      <c r="AB35" s="51">
        <f>'DATA MAKLUMAT MURID'!AD42</f>
        <v>4</v>
      </c>
      <c r="AC35" s="51">
        <f>'DATA MAKLUMAT MURID'!AE42</f>
        <v>3</v>
      </c>
      <c r="AD35" s="51">
        <f>'DATA MAKLUMAT MURID'!AF42</f>
        <v>4</v>
      </c>
      <c r="AE35" s="51">
        <f>'DATA MAKLUMAT MURID'!AG42</f>
        <v>5</v>
      </c>
      <c r="AF35" s="51">
        <f>'DATA MAKLUMAT MURID'!AH42</f>
        <v>3</v>
      </c>
      <c r="AG35" s="51">
        <f>'DATA MAKLUMAT MURID'!AI42</f>
        <v>4</v>
      </c>
      <c r="AH35" s="51">
        <f>'DATA MAKLUMAT MURID'!AJ42</f>
        <v>4</v>
      </c>
    </row>
    <row r="36" spans="1:34">
      <c r="A36" s="50">
        <v>33</v>
      </c>
      <c r="B36" s="51">
        <f>'DATA MAKLUMAT MURID'!E43</f>
        <v>0</v>
      </c>
      <c r="C36" s="51">
        <f>'DATA MAKLUMAT MURID'!F43</f>
        <v>0</v>
      </c>
      <c r="D36" s="51">
        <f>'DATA MAKLUMAT MURID'!G43</f>
        <v>0</v>
      </c>
      <c r="E36" s="51">
        <f>'DATA MAKLUMAT MURID'!H43</f>
        <v>0</v>
      </c>
      <c r="F36" s="51">
        <f>'DATA MAKLUMAT MURID'!I43</f>
        <v>0</v>
      </c>
      <c r="G36" s="51">
        <f>'DATA MAKLUMAT MURID'!J43</f>
        <v>0</v>
      </c>
      <c r="H36" s="51"/>
      <c r="I36" s="51">
        <f>'DATA MAKLUMAT MURID'!K43</f>
        <v>0</v>
      </c>
      <c r="J36" s="51">
        <f>'DATA MAKLUMAT MURID'!L43</f>
        <v>0</v>
      </c>
      <c r="K36" s="51">
        <f>'DATA MAKLUMAT MURID'!M43</f>
        <v>0</v>
      </c>
      <c r="L36" s="51">
        <f>'DATA MAKLUMAT MURID'!N43</f>
        <v>0</v>
      </c>
      <c r="M36" s="51">
        <f>'DATA MAKLUMAT MURID'!O43</f>
        <v>0</v>
      </c>
      <c r="N36" s="51">
        <f>'DATA MAKLUMAT MURID'!P43</f>
        <v>0</v>
      </c>
      <c r="O36" s="51">
        <f>'DATA MAKLUMAT MURID'!Q43</f>
        <v>0</v>
      </c>
      <c r="P36" s="51">
        <f>'DATA MAKLUMAT MURID'!R43</f>
        <v>0</v>
      </c>
      <c r="Q36" s="51">
        <f>'DATA MAKLUMAT MURID'!S43</f>
        <v>0</v>
      </c>
      <c r="R36" s="51">
        <f>'DATA MAKLUMAT MURID'!T43</f>
        <v>0</v>
      </c>
      <c r="S36" s="51">
        <f>'DATA MAKLUMAT MURID'!U43</f>
        <v>0</v>
      </c>
      <c r="T36" s="51">
        <f>'DATA MAKLUMAT MURID'!V43</f>
        <v>0</v>
      </c>
      <c r="U36" s="51">
        <f>'DATA MAKLUMAT MURID'!W43</f>
        <v>0</v>
      </c>
      <c r="V36" s="51">
        <f>'DATA MAKLUMAT MURID'!X43</f>
        <v>0</v>
      </c>
      <c r="W36" s="51">
        <f>'DATA MAKLUMAT MURID'!Y43</f>
        <v>0</v>
      </c>
      <c r="X36" s="51">
        <f>'DATA MAKLUMAT MURID'!Z43</f>
        <v>0</v>
      </c>
      <c r="Y36" s="51">
        <f>'DATA MAKLUMAT MURID'!AA43</f>
        <v>0</v>
      </c>
      <c r="Z36" s="51">
        <f>'DATA MAKLUMAT MURID'!AB43</f>
        <v>0</v>
      </c>
      <c r="AA36" s="51">
        <f>'DATA MAKLUMAT MURID'!AC43</f>
        <v>0</v>
      </c>
      <c r="AB36" s="51">
        <f>'DATA MAKLUMAT MURID'!AD43</f>
        <v>0</v>
      </c>
      <c r="AC36" s="51">
        <f>'DATA MAKLUMAT MURID'!AE43</f>
        <v>0</v>
      </c>
      <c r="AD36" s="51">
        <f>'DATA MAKLUMAT MURID'!AF43</f>
        <v>0</v>
      </c>
      <c r="AE36" s="51">
        <f>'DATA MAKLUMAT MURID'!AG43</f>
        <v>0</v>
      </c>
      <c r="AF36" s="51">
        <f>'DATA MAKLUMAT MURID'!AH43</f>
        <v>0</v>
      </c>
      <c r="AG36" s="51">
        <f>'DATA MAKLUMAT MURID'!AI43</f>
        <v>0</v>
      </c>
      <c r="AH36" s="51">
        <f>'DATA MAKLUMAT MURID'!AJ43</f>
        <v>0</v>
      </c>
    </row>
    <row r="37" spans="1:34">
      <c r="A37" s="50">
        <v>34</v>
      </c>
      <c r="B37" s="51">
        <f>'DATA MAKLUMAT MURID'!E44</f>
        <v>0</v>
      </c>
      <c r="C37" s="51">
        <f>'DATA MAKLUMAT MURID'!F44</f>
        <v>0</v>
      </c>
      <c r="D37" s="51">
        <f>'DATA MAKLUMAT MURID'!G44</f>
        <v>0</v>
      </c>
      <c r="E37" s="51">
        <f>'DATA MAKLUMAT MURID'!H44</f>
        <v>0</v>
      </c>
      <c r="F37" s="51">
        <f>'DATA MAKLUMAT MURID'!I44</f>
        <v>0</v>
      </c>
      <c r="G37" s="51">
        <f>'DATA MAKLUMAT MURID'!J44</f>
        <v>0</v>
      </c>
      <c r="H37" s="51"/>
      <c r="I37" s="51">
        <f>'DATA MAKLUMAT MURID'!K44</f>
        <v>0</v>
      </c>
      <c r="J37" s="51">
        <f>'DATA MAKLUMAT MURID'!L44</f>
        <v>0</v>
      </c>
      <c r="K37" s="51">
        <f>'DATA MAKLUMAT MURID'!M44</f>
        <v>0</v>
      </c>
      <c r="L37" s="51">
        <f>'DATA MAKLUMAT MURID'!N44</f>
        <v>0</v>
      </c>
      <c r="M37" s="51">
        <f>'DATA MAKLUMAT MURID'!O44</f>
        <v>0</v>
      </c>
      <c r="N37" s="51">
        <f>'DATA MAKLUMAT MURID'!P44</f>
        <v>0</v>
      </c>
      <c r="O37" s="51">
        <f>'DATA MAKLUMAT MURID'!Q44</f>
        <v>0</v>
      </c>
      <c r="P37" s="51">
        <f>'DATA MAKLUMAT MURID'!R44</f>
        <v>0</v>
      </c>
      <c r="Q37" s="51">
        <f>'DATA MAKLUMAT MURID'!S44</f>
        <v>0</v>
      </c>
      <c r="R37" s="51">
        <f>'DATA MAKLUMAT MURID'!T44</f>
        <v>0</v>
      </c>
      <c r="S37" s="51">
        <f>'DATA MAKLUMAT MURID'!U44</f>
        <v>0</v>
      </c>
      <c r="T37" s="51">
        <f>'DATA MAKLUMAT MURID'!V44</f>
        <v>0</v>
      </c>
      <c r="U37" s="51">
        <f>'DATA MAKLUMAT MURID'!W44</f>
        <v>0</v>
      </c>
      <c r="V37" s="51">
        <f>'DATA MAKLUMAT MURID'!X44</f>
        <v>0</v>
      </c>
      <c r="W37" s="51">
        <f>'DATA MAKLUMAT MURID'!Y44</f>
        <v>0</v>
      </c>
      <c r="X37" s="51">
        <f>'DATA MAKLUMAT MURID'!Z44</f>
        <v>0</v>
      </c>
      <c r="Y37" s="51">
        <f>'DATA MAKLUMAT MURID'!AA44</f>
        <v>0</v>
      </c>
      <c r="Z37" s="51">
        <f>'DATA MAKLUMAT MURID'!AB44</f>
        <v>0</v>
      </c>
      <c r="AA37" s="51">
        <f>'DATA MAKLUMAT MURID'!AC44</f>
        <v>0</v>
      </c>
      <c r="AB37" s="51">
        <f>'DATA MAKLUMAT MURID'!AD44</f>
        <v>0</v>
      </c>
      <c r="AC37" s="51">
        <f>'DATA MAKLUMAT MURID'!AE44</f>
        <v>0</v>
      </c>
      <c r="AD37" s="51">
        <f>'DATA MAKLUMAT MURID'!AF44</f>
        <v>0</v>
      </c>
      <c r="AE37" s="51">
        <f>'DATA MAKLUMAT MURID'!AG44</f>
        <v>0</v>
      </c>
      <c r="AF37" s="51">
        <f>'DATA MAKLUMAT MURID'!AH44</f>
        <v>0</v>
      </c>
      <c r="AG37" s="51">
        <f>'DATA MAKLUMAT MURID'!AI44</f>
        <v>0</v>
      </c>
      <c r="AH37" s="51">
        <f>'DATA MAKLUMAT MURID'!AJ44</f>
        <v>0</v>
      </c>
    </row>
    <row r="38" spans="1:34" ht="18" customHeight="1"/>
    <row r="39" spans="1:34">
      <c r="G39" t="s">
        <v>133</v>
      </c>
    </row>
    <row r="40" spans="1:34">
      <c r="F40" t="s">
        <v>132</v>
      </c>
      <c r="I40">
        <v>1</v>
      </c>
      <c r="J40">
        <v>2</v>
      </c>
      <c r="K40">
        <v>3</v>
      </c>
      <c r="L40">
        <v>4</v>
      </c>
      <c r="M40">
        <v>5</v>
      </c>
      <c r="N40">
        <v>6</v>
      </c>
    </row>
    <row r="41" spans="1:34">
      <c r="F41" s="203" t="s">
        <v>0</v>
      </c>
      <c r="G41" t="str">
        <f>B3</f>
        <v>MEMERHATI</v>
      </c>
      <c r="I41">
        <f>COUNTIF(B4:B37,1)</f>
        <v>1</v>
      </c>
      <c r="J41">
        <f>COUNTIF(B4:B37,2)</f>
        <v>0</v>
      </c>
      <c r="K41">
        <f>COUNTIF(B4:B37,3)</f>
        <v>1</v>
      </c>
      <c r="L41">
        <f>COUNTIF(B4:B37,4)</f>
        <v>1</v>
      </c>
      <c r="M41">
        <f>COUNTIF(B4:B37,5)</f>
        <v>29</v>
      </c>
      <c r="N41">
        <f>COUNTIF(B4:B37,6)</f>
        <v>0</v>
      </c>
      <c r="P41">
        <f>SUM(I41:N41)</f>
        <v>32</v>
      </c>
    </row>
    <row r="42" spans="1:34">
      <c r="F42" s="203"/>
      <c r="G42" t="str">
        <f>C3</f>
        <v>MENGELAS</v>
      </c>
      <c r="I42">
        <f>COUNTIF(C4:C37,1)</f>
        <v>1</v>
      </c>
      <c r="J42">
        <f>COUNTIF(C4:C37,2)</f>
        <v>1</v>
      </c>
      <c r="K42">
        <f>COUNTIF(C4:C37,3)</f>
        <v>0</v>
      </c>
      <c r="L42">
        <f>COUNTIF(C4:C37,4)</f>
        <v>1</v>
      </c>
      <c r="M42">
        <f>COUNTIF(C4:C37,5)</f>
        <v>29</v>
      </c>
      <c r="N42">
        <f>COUNTIF(C4:C37,6)</f>
        <v>0</v>
      </c>
      <c r="P42">
        <f t="shared" ref="P42:P54" si="0">SUM(I42:N42)</f>
        <v>32</v>
      </c>
    </row>
    <row r="43" spans="1:34">
      <c r="F43" s="203"/>
      <c r="G43" t="str">
        <f>D3</f>
        <v>MENGUKUR MENGGUNAKAN NOMBOR</v>
      </c>
      <c r="I43">
        <f>COUNTIF(D4:D37,1)</f>
        <v>0</v>
      </c>
      <c r="J43">
        <f>COUNTIF(D4:D37,2)</f>
        <v>2</v>
      </c>
      <c r="K43">
        <f>COUNTIF(D4:D37,3)</f>
        <v>0</v>
      </c>
      <c r="L43">
        <f>COUNTIF(D4:D37,4)</f>
        <v>1</v>
      </c>
      <c r="M43">
        <f>COUNTIF(D4:D37,5)</f>
        <v>29</v>
      </c>
      <c r="N43">
        <f>COUNTIF(D4:D37,6)</f>
        <v>0</v>
      </c>
      <c r="P43">
        <f t="shared" si="0"/>
        <v>32</v>
      </c>
    </row>
    <row r="44" spans="1:34">
      <c r="F44" s="203"/>
      <c r="G44" t="str">
        <f>E3</f>
        <v>MEMBUAT INFERENS</v>
      </c>
      <c r="I44">
        <f>COUNTIF(E4:E37,1)</f>
        <v>0</v>
      </c>
      <c r="J44">
        <f>COUNTIF(E4:E37,2)</f>
        <v>2</v>
      </c>
      <c r="K44">
        <f>COUNTIF(E4:E37,3)</f>
        <v>0</v>
      </c>
      <c r="L44">
        <f>COUNTIF(E4:E37,4)</f>
        <v>1</v>
      </c>
      <c r="M44">
        <f>COUNTIF(E4:E37,5)</f>
        <v>29</v>
      </c>
      <c r="N44">
        <f>COUNTIF(E4:E37,6)</f>
        <v>0</v>
      </c>
      <c r="P44">
        <f t="shared" si="0"/>
        <v>32</v>
      </c>
    </row>
    <row r="45" spans="1:34">
      <c r="F45" s="203"/>
      <c r="G45" t="str">
        <f>F3</f>
        <v>MERAMAL</v>
      </c>
      <c r="I45">
        <f>COUNTIF(F4:F37,1)</f>
        <v>1</v>
      </c>
      <c r="J45">
        <f>COUNTIF(F4:F37,2)</f>
        <v>1</v>
      </c>
      <c r="K45">
        <f>COUNTIF(F4:F37,3)</f>
        <v>1</v>
      </c>
      <c r="L45">
        <f>COUNTIF(F4:F37,4)</f>
        <v>1</v>
      </c>
      <c r="M45">
        <f>COUNTIF(F4:F37,5)</f>
        <v>28</v>
      </c>
      <c r="N45">
        <f>COUNTIF(F4:F37,6)</f>
        <v>0</v>
      </c>
      <c r="P45">
        <f t="shared" si="0"/>
        <v>32</v>
      </c>
    </row>
    <row r="46" spans="1:34">
      <c r="F46" s="203"/>
      <c r="G46" t="str">
        <f>G3</f>
        <v>BERKOMUNIKASI</v>
      </c>
      <c r="I46">
        <f>COUNTIF(G4:G37,1)</f>
        <v>0</v>
      </c>
      <c r="J46">
        <f>COUNTIF(G4:G37,2)</f>
        <v>2</v>
      </c>
      <c r="K46">
        <f>COUNTIF(G4:G37,3)</f>
        <v>1</v>
      </c>
      <c r="L46">
        <f>COUNTIF(G4:G37,4)</f>
        <v>0</v>
      </c>
      <c r="M46">
        <f>COUNTIF(G4:G37,5)</f>
        <v>29</v>
      </c>
      <c r="N46">
        <f>COUNTIF(G4:G37,6)</f>
        <v>0</v>
      </c>
      <c r="P46">
        <f t="shared" si="0"/>
        <v>32</v>
      </c>
    </row>
    <row r="47" spans="1:34">
      <c r="F47" s="203"/>
      <c r="G47" t="str">
        <f>I3</f>
        <v>MENGGUNAKAN PERHUBUNGAN RUANG DAN MASA</v>
      </c>
      <c r="I47">
        <f>COUNTIF(I4:I37,1)</f>
        <v>1</v>
      </c>
      <c r="J47">
        <f>COUNTIF(I4:I37,2)</f>
        <v>0</v>
      </c>
      <c r="K47">
        <f>COUNTIF(I4:I37,3)</f>
        <v>30</v>
      </c>
      <c r="L47">
        <f>COUNTIF(I4:I37,4)</f>
        <v>0</v>
      </c>
      <c r="M47">
        <f>COUNTIF(I4:I37,5)</f>
        <v>1</v>
      </c>
      <c r="N47">
        <f>COUNTIF(I4:I37,6)</f>
        <v>0</v>
      </c>
      <c r="P47">
        <f t="shared" si="0"/>
        <v>32</v>
      </c>
    </row>
    <row r="48" spans="1:34">
      <c r="F48" s="203"/>
      <c r="G48" t="str">
        <f>J3</f>
        <v>MENTAFSIR DATA</v>
      </c>
      <c r="I48">
        <f>COUNTIF(J4:J37,1)</f>
        <v>1</v>
      </c>
      <c r="J48">
        <f>COUNTIF(J4:J37,2)</f>
        <v>0</v>
      </c>
      <c r="K48">
        <f>COUNTIF(J4:J37,3)</f>
        <v>30</v>
      </c>
      <c r="L48">
        <f>COUNTIF(J4:J37,4)</f>
        <v>0</v>
      </c>
      <c r="M48">
        <f>COUNTIF(J4:J37,5)</f>
        <v>1</v>
      </c>
      <c r="N48">
        <f>COUNTIF(J4:J37,6)</f>
        <v>0</v>
      </c>
      <c r="P48">
        <f t="shared" si="0"/>
        <v>32</v>
      </c>
    </row>
    <row r="49" spans="5:16">
      <c r="F49" s="203"/>
      <c r="G49" t="str">
        <f>K3</f>
        <v>MENDEFINISI SECARA OPERASI</v>
      </c>
      <c r="I49">
        <f>COUNTIF(K4:K37,1)</f>
        <v>0</v>
      </c>
      <c r="J49">
        <f>COUNTIF(K4:K37,2)</f>
        <v>31</v>
      </c>
      <c r="K49">
        <f>COUNTIF(K4:K37,3)</f>
        <v>0</v>
      </c>
      <c r="L49">
        <f>COUNTIF(K4:K37,4)</f>
        <v>0</v>
      </c>
      <c r="M49">
        <f>COUNTIF(K4:K37,5)</f>
        <v>1</v>
      </c>
      <c r="N49">
        <f>COUNTIF(K4:K37,6)</f>
        <v>0</v>
      </c>
      <c r="P49">
        <f t="shared" si="0"/>
        <v>32</v>
      </c>
    </row>
    <row r="50" spans="5:16">
      <c r="F50" s="203"/>
      <c r="G50" s="43" t="str">
        <f>L3</f>
        <v>MENGAWAL PEMBOLEH UBAH</v>
      </c>
      <c r="H50" s="43"/>
      <c r="I50">
        <f>COUNTIF(L4:L37,1)</f>
        <v>0</v>
      </c>
      <c r="J50">
        <f>COUNTIF(L4:L37,2)</f>
        <v>0</v>
      </c>
      <c r="K50">
        <f>COUNTIF(L4:L37,3)</f>
        <v>3</v>
      </c>
      <c r="L50">
        <f>COUNTIF(L4:L37,4)</f>
        <v>28</v>
      </c>
      <c r="M50">
        <f>COUNTIF(L4:L37,5)</f>
        <v>1</v>
      </c>
      <c r="N50">
        <f>COUNTIF(L4:L37,6)</f>
        <v>0</v>
      </c>
      <c r="P50">
        <f t="shared" si="0"/>
        <v>32</v>
      </c>
    </row>
    <row r="51" spans="5:16">
      <c r="F51" s="203"/>
      <c r="G51" t="str">
        <f>M3</f>
        <v>MEMBUAT HIPOTESIS</v>
      </c>
      <c r="I51">
        <f>COUNTIF(M4:M37,1)</f>
        <v>0</v>
      </c>
      <c r="J51">
        <f>COUNTIF(M4:M37,2)</f>
        <v>1</v>
      </c>
      <c r="K51">
        <f>COUNTIF(M4:M37,3)</f>
        <v>2</v>
      </c>
      <c r="L51">
        <f>COUNTIF(M4:M37,4)</f>
        <v>28</v>
      </c>
      <c r="M51">
        <f>COUNTIF(M4:M37,5)</f>
        <v>0</v>
      </c>
      <c r="N51">
        <f>COUNTIF(M4:M37,6)</f>
        <v>1</v>
      </c>
      <c r="P51">
        <f t="shared" si="0"/>
        <v>32</v>
      </c>
    </row>
    <row r="52" spans="5:16">
      <c r="F52" s="203"/>
      <c r="G52" t="str">
        <f>N3</f>
        <v>MENGEKSPERIMEN</v>
      </c>
      <c r="I52">
        <f>COUNTIF(N4:N37,1)</f>
        <v>1</v>
      </c>
      <c r="J52">
        <f>COUNTIF(N4:N37,2)</f>
        <v>29</v>
      </c>
      <c r="K52">
        <f>COUNTIF(N4:N37,3)</f>
        <v>0</v>
      </c>
      <c r="L52">
        <f>COUNTIF(N4:N37,4)</f>
        <v>0</v>
      </c>
      <c r="M52">
        <f>COUNTIF(N4:N37,5)</f>
        <v>1</v>
      </c>
      <c r="N52">
        <f>COUNTIF(N4:N37,6)</f>
        <v>1</v>
      </c>
      <c r="P52">
        <f t="shared" si="0"/>
        <v>32</v>
      </c>
    </row>
    <row r="53" spans="5:16">
      <c r="F53" s="203"/>
      <c r="G53" t="str">
        <f>O3</f>
        <v>KEMAHIRAN MANIPULATIF</v>
      </c>
      <c r="I53">
        <f>COUNTIF(O4:O37,1)</f>
        <v>0</v>
      </c>
      <c r="J53">
        <f>COUNTIF(O4:O37,2)</f>
        <v>1</v>
      </c>
      <c r="K53">
        <f>COUNTIF(O4:O37,3)</f>
        <v>30</v>
      </c>
      <c r="L53">
        <f>COUNTIF(O4:O37,4)</f>
        <v>0</v>
      </c>
      <c r="M53">
        <f>COUNTIF(O4:O37,5)</f>
        <v>0</v>
      </c>
      <c r="N53">
        <f>COUNTIF(O4:O37,6)</f>
        <v>1</v>
      </c>
      <c r="P53">
        <f t="shared" si="0"/>
        <v>32</v>
      </c>
    </row>
    <row r="54" spans="5:16">
      <c r="F54" s="203"/>
      <c r="G54" t="str">
        <f>P3</f>
        <v>PERATURAN BILIK SAINS</v>
      </c>
      <c r="I54">
        <f>COUNTIF(P4:P37,1)</f>
        <v>0</v>
      </c>
      <c r="J54">
        <f>COUNTIF(P4:P37,2)</f>
        <v>0</v>
      </c>
      <c r="K54">
        <f>COUNTIF(P4:P37,3)</f>
        <v>1</v>
      </c>
      <c r="L54">
        <f>COUNTIF(P4:P37,4)</f>
        <v>2</v>
      </c>
      <c r="M54">
        <f>COUNTIF(P4:P37,5)</f>
        <v>1</v>
      </c>
      <c r="N54">
        <f>COUNTIF(P4:P37,6)</f>
        <v>28</v>
      </c>
      <c r="P54">
        <f t="shared" si="0"/>
        <v>32</v>
      </c>
    </row>
    <row r="56" spans="5:16">
      <c r="E56" s="52"/>
      <c r="F56" s="52"/>
      <c r="G56" s="52" t="s">
        <v>316</v>
      </c>
      <c r="H56" s="52"/>
      <c r="I56" s="52"/>
      <c r="J56" s="52"/>
      <c r="K56" s="52"/>
      <c r="L56" s="52"/>
      <c r="M56" s="52"/>
      <c r="N56" s="52"/>
    </row>
    <row r="57" spans="5:16">
      <c r="E57" s="52"/>
      <c r="F57" s="52"/>
      <c r="G57" s="52"/>
      <c r="H57" s="52"/>
      <c r="I57" s="52">
        <v>1</v>
      </c>
      <c r="J57" s="52">
        <v>2</v>
      </c>
      <c r="K57" s="52">
        <v>3</v>
      </c>
      <c r="L57" s="95">
        <v>4</v>
      </c>
      <c r="M57" s="95">
        <v>5</v>
      </c>
      <c r="N57" s="95">
        <v>6</v>
      </c>
    </row>
    <row r="58" spans="5:16" ht="14.25">
      <c r="E58" s="25"/>
      <c r="F58" s="25"/>
      <c r="G58" s="170" t="s">
        <v>13</v>
      </c>
      <c r="H58" s="93" t="str">
        <f>'DATA MAKLUMAT MURID'!S10</f>
        <v>3.1, 3.2</v>
      </c>
      <c r="I58" s="52">
        <f>COUNTIF(Q4:Q37,1)</f>
        <v>0</v>
      </c>
      <c r="J58" s="52">
        <f>COUNTIF(Q4:Q37,2)</f>
        <v>1</v>
      </c>
      <c r="K58" s="52">
        <f>COUNTIF(Q4:Q37,3)</f>
        <v>29</v>
      </c>
      <c r="L58" s="52">
        <f>COUNTIF(Q4:Q37,4)</f>
        <v>1</v>
      </c>
      <c r="M58" s="52">
        <f>COUNTIF(Q4:Q37,5)</f>
        <v>1</v>
      </c>
      <c r="N58" s="52">
        <f>COUNTIF(Q4:Q37,6)</f>
        <v>0</v>
      </c>
      <c r="P58">
        <f>SUM(I58:N58)</f>
        <v>32</v>
      </c>
    </row>
    <row r="59" spans="5:16" ht="14.25">
      <c r="E59" s="25"/>
      <c r="F59" s="25"/>
      <c r="G59" s="170"/>
      <c r="H59" s="93">
        <f>'DATA MAKLUMAT MURID'!T10</f>
        <v>3.3</v>
      </c>
      <c r="I59" s="52">
        <f>COUNTIF(R4:R37,1)</f>
        <v>0</v>
      </c>
      <c r="J59" s="52">
        <f>COUNTIF(R4:R37,2)</f>
        <v>4</v>
      </c>
      <c r="K59" s="52">
        <f>COUNTIF(R4:R37,3)</f>
        <v>15</v>
      </c>
      <c r="L59" s="52">
        <f>COUNTIF(R4:R37,4)</f>
        <v>12</v>
      </c>
      <c r="M59" s="52">
        <f>COUNTIF(R4:R37,5)</f>
        <v>1</v>
      </c>
      <c r="N59" s="52">
        <f>COUNTIF(R4:R37,6)</f>
        <v>0</v>
      </c>
      <c r="P59">
        <f t="shared" ref="P59:P74" si="1">SUM(I59:N59)</f>
        <v>32</v>
      </c>
    </row>
    <row r="60" spans="5:16" ht="14.25">
      <c r="E60" s="25"/>
      <c r="F60" s="25"/>
      <c r="G60" s="170"/>
      <c r="H60" s="93">
        <f>'DATA MAKLUMAT MURID'!U10</f>
        <v>3.4</v>
      </c>
      <c r="I60" s="52">
        <f>COUNTIF(S4:S37,1)</f>
        <v>0</v>
      </c>
      <c r="J60" s="52">
        <f>COUNTIF(S4:S37,2)</f>
        <v>4</v>
      </c>
      <c r="K60" s="52">
        <f>COUNTIF(S4:S37,3)</f>
        <v>19</v>
      </c>
      <c r="L60" s="52">
        <f>COUNTIF(S4:S37,4)</f>
        <v>4</v>
      </c>
      <c r="M60" s="52">
        <f>COUNTIF(S4:S37,5)</f>
        <v>5</v>
      </c>
      <c r="N60" s="52">
        <f>COUNTIF(S4:S37,6)</f>
        <v>0</v>
      </c>
      <c r="P60">
        <f t="shared" si="1"/>
        <v>32</v>
      </c>
    </row>
    <row r="61" spans="5:16" ht="14.25">
      <c r="E61" s="25"/>
      <c r="F61" s="25"/>
      <c r="G61" s="170" t="s">
        <v>14</v>
      </c>
      <c r="H61" s="93">
        <f>'DATA MAKLUMAT MURID'!V10</f>
        <v>4.0999999999999996</v>
      </c>
      <c r="I61" s="52">
        <f>COUNTIF(T4:T37,1)</f>
        <v>0</v>
      </c>
      <c r="J61" s="52">
        <f>COUNTIF(T4:T37,2)</f>
        <v>1</v>
      </c>
      <c r="K61" s="52">
        <f>COUNTIF(T4:T37,3)</f>
        <v>10</v>
      </c>
      <c r="L61" s="52">
        <f>COUNTIF(T4:T37,4)</f>
        <v>6</v>
      </c>
      <c r="M61" s="52">
        <f>COUNTIF(T4:T37,5)</f>
        <v>15</v>
      </c>
      <c r="N61" s="52">
        <f>COUNTIF(T4:T37,6)</f>
        <v>0</v>
      </c>
      <c r="P61">
        <f t="shared" si="1"/>
        <v>32</v>
      </c>
    </row>
    <row r="62" spans="5:16" ht="33.75" customHeight="1">
      <c r="E62" s="25"/>
      <c r="F62" s="25"/>
      <c r="G62" s="170"/>
      <c r="H62" s="93" t="str">
        <f>'DATA MAKLUMAT MURID'!W10</f>
        <v>4.2, 4.3</v>
      </c>
      <c r="I62" s="52">
        <f>COUNTIF(U4:U37,1)</f>
        <v>0</v>
      </c>
      <c r="J62" s="52">
        <f>COUNTIF(U4:U37,2)</f>
        <v>5</v>
      </c>
      <c r="K62" s="52">
        <f>COUNTIF(U4:U37,3)</f>
        <v>12</v>
      </c>
      <c r="L62" s="52">
        <f>COUNTIF(U4:U37,4)</f>
        <v>14</v>
      </c>
      <c r="M62" s="52">
        <f>COUNTIF(U4:U37,5)</f>
        <v>1</v>
      </c>
      <c r="N62" s="52">
        <f>COUNTIF(U4:U37,6)</f>
        <v>0</v>
      </c>
      <c r="P62">
        <f t="shared" si="1"/>
        <v>32</v>
      </c>
    </row>
    <row r="63" spans="5:16" ht="15" customHeight="1">
      <c r="E63" s="25"/>
      <c r="F63" s="25"/>
      <c r="G63" s="170" t="s">
        <v>163</v>
      </c>
      <c r="H63" s="93">
        <f>'DATA MAKLUMAT MURID'!X10</f>
        <v>5.0999999999999996</v>
      </c>
      <c r="I63" s="52">
        <f>COUNTIF(V4:V37,1)</f>
        <v>0</v>
      </c>
      <c r="J63" s="52">
        <f>COUNTIF(V4:V37,2)</f>
        <v>4</v>
      </c>
      <c r="K63" s="52">
        <f>COUNTIF(V4:V37,3)</f>
        <v>12</v>
      </c>
      <c r="L63" s="52">
        <f>COUNTIF(V4:V37,4)</f>
        <v>12</v>
      </c>
      <c r="M63" s="52">
        <f>COUNTIF(V4:V37,5)</f>
        <v>4</v>
      </c>
      <c r="N63" s="52">
        <f>COUNTIF(V4:V37,6)</f>
        <v>0</v>
      </c>
      <c r="P63">
        <f t="shared" si="1"/>
        <v>32</v>
      </c>
    </row>
    <row r="64" spans="5:16" ht="15" customHeight="1">
      <c r="E64" s="38"/>
      <c r="F64" s="38"/>
      <c r="G64" s="170"/>
      <c r="H64" s="93">
        <f>'DATA MAKLUMAT MURID'!Y10</f>
        <v>5.2</v>
      </c>
      <c r="I64" s="52">
        <f>COUNTIF(W4:W37,1)</f>
        <v>0</v>
      </c>
      <c r="J64" s="52">
        <f>COUNTIF(W4:W37,2)</f>
        <v>0</v>
      </c>
      <c r="K64" s="52">
        <f>COUNTIF(W4:W37,3)</f>
        <v>7</v>
      </c>
      <c r="L64" s="52">
        <f>COUNTIF(W4:W37,4)</f>
        <v>9</v>
      </c>
      <c r="M64" s="52">
        <f>COUNTIF(W4:W37,5)</f>
        <v>16</v>
      </c>
      <c r="N64" s="52">
        <f>COUNTIF(W4:W37,6)</f>
        <v>0</v>
      </c>
      <c r="P64">
        <f t="shared" si="1"/>
        <v>32</v>
      </c>
    </row>
    <row r="65" spans="5:16" ht="14.25">
      <c r="E65" s="38"/>
      <c r="F65" s="38"/>
      <c r="G65" s="170" t="s">
        <v>164</v>
      </c>
      <c r="H65" s="93">
        <f>'DATA MAKLUMAT MURID'!Z10</f>
        <v>6.1</v>
      </c>
      <c r="I65" s="52">
        <f>COUNTIF(X4:X37,1)</f>
        <v>0</v>
      </c>
      <c r="J65" s="52">
        <f>COUNTIF(X4:X37,2)</f>
        <v>2</v>
      </c>
      <c r="K65" s="52">
        <f>COUNTIF(X4:X37,3)</f>
        <v>11</v>
      </c>
      <c r="L65" s="52">
        <f>COUNTIF(X4:X37,4)</f>
        <v>11</v>
      </c>
      <c r="M65" s="52">
        <f>COUNTIF(X4:X37,5)</f>
        <v>8</v>
      </c>
      <c r="N65" s="52">
        <f>COUNTIF(X4:X37,6)</f>
        <v>0</v>
      </c>
      <c r="P65">
        <f t="shared" si="1"/>
        <v>32</v>
      </c>
    </row>
    <row r="66" spans="5:16" ht="15" customHeight="1">
      <c r="E66" s="38"/>
      <c r="F66" s="38"/>
      <c r="G66" s="170"/>
      <c r="H66" s="93" t="str">
        <f>'DATA MAKLUMAT MURID'!AA10</f>
        <v>6.2, 6.3</v>
      </c>
      <c r="I66" s="52">
        <f>COUNTIF(Y4:Y37,1)</f>
        <v>0</v>
      </c>
      <c r="J66" s="52">
        <f>COUNTIF(Y4:Y37,2)</f>
        <v>3</v>
      </c>
      <c r="K66" s="52">
        <f>COUNTIF(Y4:Y37,3)</f>
        <v>14</v>
      </c>
      <c r="L66" s="52">
        <f>COUNTIF(Y4:Y37,4)</f>
        <v>13</v>
      </c>
      <c r="M66" s="52">
        <f>COUNTIF(Y4:Y37,5)</f>
        <v>2</v>
      </c>
      <c r="N66" s="52">
        <f>COUNTIF(Y4:Y37,6)</f>
        <v>0</v>
      </c>
      <c r="P66">
        <f t="shared" si="1"/>
        <v>32</v>
      </c>
    </row>
    <row r="67" spans="5:16" ht="15" customHeight="1">
      <c r="E67" s="38"/>
      <c r="F67" s="38"/>
      <c r="G67" s="38" t="s">
        <v>167</v>
      </c>
      <c r="H67" s="93" t="str">
        <f>'DATA MAKLUMAT MURID'!AB10</f>
        <v>7.1, 7.2, 7.3</v>
      </c>
      <c r="I67" s="52">
        <f>COUNTIF(Z4:Z37,1)</f>
        <v>0</v>
      </c>
      <c r="J67" s="52">
        <f>COUNTIF(Z4:Z37,2)</f>
        <v>6</v>
      </c>
      <c r="K67" s="52">
        <f>COUNTIF(Z4:Z37,3)</f>
        <v>21</v>
      </c>
      <c r="L67" s="52">
        <f>COUNTIF(Z4:Z37,4)</f>
        <v>2</v>
      </c>
      <c r="M67" s="52">
        <f>COUNTIF(Z4:Z37,5)</f>
        <v>3</v>
      </c>
      <c r="N67" s="52">
        <f>COUNTIF(Z4:Z37,6)</f>
        <v>0</v>
      </c>
      <c r="P67">
        <f t="shared" si="1"/>
        <v>32</v>
      </c>
    </row>
    <row r="68" spans="5:16" ht="14.25">
      <c r="E68" s="38"/>
      <c r="F68" s="38"/>
      <c r="G68" s="38" t="s">
        <v>169</v>
      </c>
      <c r="H68" s="93">
        <f>'DATA MAKLUMAT MURID'!AC10</f>
        <v>8.1</v>
      </c>
      <c r="I68" s="52">
        <f>COUNTIF(AA4:AA37,1)</f>
        <v>0</v>
      </c>
      <c r="J68" s="52">
        <f>COUNTIF(AA4:AA37,2)</f>
        <v>4</v>
      </c>
      <c r="K68" s="52">
        <f>COUNTIF(AA4:AA37,3)</f>
        <v>12</v>
      </c>
      <c r="L68" s="52">
        <f>COUNTIF(AA4:AA37,4)</f>
        <v>16</v>
      </c>
      <c r="M68" s="52">
        <f>COUNTIF(AA4:AA37,5)</f>
        <v>0</v>
      </c>
      <c r="N68" s="52">
        <f>COUNTIF(AA4:AA37,6)</f>
        <v>0</v>
      </c>
      <c r="P68">
        <f t="shared" si="1"/>
        <v>32</v>
      </c>
    </row>
    <row r="69" spans="5:16" ht="15" customHeight="1">
      <c r="E69" s="38"/>
      <c r="F69" s="38"/>
      <c r="G69" s="155" t="s">
        <v>170</v>
      </c>
      <c r="H69" s="93">
        <f>'DATA MAKLUMAT MURID'!AD10</f>
        <v>9.1</v>
      </c>
      <c r="I69" s="52">
        <f>COUNTIF(AB4:AB37,1)</f>
        <v>0</v>
      </c>
      <c r="J69" s="52">
        <f>COUNTIF(AB4:AB37,2)</f>
        <v>0</v>
      </c>
      <c r="K69" s="52">
        <f>COUNTIF(AB4:AB37,3)</f>
        <v>0</v>
      </c>
      <c r="L69" s="52">
        <f>COUNTIF(AB4:AB37,4)</f>
        <v>32</v>
      </c>
      <c r="M69" s="52">
        <f>COUNTIF(AB4:AB37,5)</f>
        <v>0</v>
      </c>
      <c r="N69" s="52">
        <f>COUNTIF(AB4:AB37,6)</f>
        <v>0</v>
      </c>
      <c r="P69">
        <f t="shared" si="1"/>
        <v>32</v>
      </c>
    </row>
    <row r="70" spans="5:16" ht="15" customHeight="1">
      <c r="E70" s="38"/>
      <c r="F70" s="38"/>
      <c r="G70" s="155"/>
      <c r="H70" s="93" t="str">
        <f>'DATA MAKLUMAT MURID'!AE10</f>
        <v>9.2, 9.3, 9.4</v>
      </c>
      <c r="I70" s="52">
        <f>COUNTIF(AC4:AC37,1)</f>
        <v>0</v>
      </c>
      <c r="J70" s="52">
        <f>COUNTIF(AC4:AC37,2)</f>
        <v>0</v>
      </c>
      <c r="K70" s="52">
        <f>COUNTIF(AC4:AC37,3)</f>
        <v>13</v>
      </c>
      <c r="L70" s="52">
        <f>COUNTIF(AC4:AC37,4)</f>
        <v>6</v>
      </c>
      <c r="M70" s="52">
        <f>COUNTIF(AC4:AC37,5)</f>
        <v>13</v>
      </c>
      <c r="N70" s="52">
        <f>COUNTIF(AC4:AC37,6)</f>
        <v>0</v>
      </c>
      <c r="P70">
        <f t="shared" si="1"/>
        <v>32</v>
      </c>
    </row>
    <row r="71" spans="5:16" ht="28.5" customHeight="1">
      <c r="E71" s="38"/>
      <c r="F71" s="38"/>
      <c r="G71" s="38" t="s">
        <v>172</v>
      </c>
      <c r="H71" s="93">
        <f>'DATA MAKLUMAT MURID'!AF10</f>
        <v>10.1</v>
      </c>
      <c r="I71" s="52">
        <f>COUNTIF(AD4:AD37,1)</f>
        <v>0</v>
      </c>
      <c r="J71" s="52">
        <f>COUNTIF(AD4:AD37,2)</f>
        <v>3</v>
      </c>
      <c r="K71" s="52">
        <f>COUNTIF(AD4:AD37,3)</f>
        <v>23</v>
      </c>
      <c r="L71" s="52">
        <f>COUNTIF(AD4:AD37,4)</f>
        <v>5</v>
      </c>
      <c r="M71" s="52">
        <f>COUNTIF(AD4:AD37,5)</f>
        <v>1</v>
      </c>
      <c r="N71" s="52">
        <f>COUNTIF(AD4:AD37,6)</f>
        <v>0</v>
      </c>
      <c r="P71">
        <f t="shared" si="1"/>
        <v>32</v>
      </c>
    </row>
    <row r="72" spans="5:16" ht="42.75" customHeight="1">
      <c r="E72" s="38"/>
      <c r="F72" s="38"/>
      <c r="G72" s="170" t="s">
        <v>173</v>
      </c>
      <c r="H72" s="93">
        <f>'DATA MAKLUMAT MURID'!AG10</f>
        <v>11.1</v>
      </c>
      <c r="I72" s="52">
        <f>COUNTIF(AE4:AE37,1)</f>
        <v>0</v>
      </c>
      <c r="J72" s="52">
        <f>COUNTIF(AE4:AE37,2)</f>
        <v>4</v>
      </c>
      <c r="K72" s="52">
        <f>COUNTIF(AE4:AE37,3)</f>
        <v>16</v>
      </c>
      <c r="L72" s="52">
        <f>COUNTIF(AE4:AE37,4)</f>
        <v>8</v>
      </c>
      <c r="M72" s="52">
        <f>COUNTIF(AE4:AE37,5)</f>
        <v>4</v>
      </c>
      <c r="N72" s="52">
        <f>COUNTIF(AE4:AE37,6)</f>
        <v>0</v>
      </c>
      <c r="P72">
        <f t="shared" si="1"/>
        <v>32</v>
      </c>
    </row>
    <row r="73" spans="5:16" ht="14.25">
      <c r="E73" s="25"/>
      <c r="F73" s="25"/>
      <c r="G73" s="170"/>
      <c r="H73" s="93">
        <f>'DATA MAKLUMAT MURID'!AH10</f>
        <v>11.2</v>
      </c>
      <c r="I73" s="52">
        <f>COUNTIF(AF4:AF37,1)</f>
        <v>0</v>
      </c>
      <c r="J73" s="52">
        <f>COUNTIF(AF4:AF37,2)</f>
        <v>4</v>
      </c>
      <c r="K73" s="52">
        <f>COUNTIF(AF4:AF37,3)</f>
        <v>22</v>
      </c>
      <c r="L73" s="52">
        <f>COUNTIF(AF4:AF37,4)</f>
        <v>6</v>
      </c>
      <c r="M73" s="52">
        <f>COUNTIF(AF4:AF37,5)</f>
        <v>0</v>
      </c>
      <c r="N73" s="52">
        <f>COUNTIF(AF4:AF37,6)</f>
        <v>0</v>
      </c>
      <c r="P73">
        <f t="shared" si="1"/>
        <v>32</v>
      </c>
    </row>
    <row r="74" spans="5:16" ht="14.25">
      <c r="E74" s="25"/>
      <c r="F74" s="25"/>
      <c r="G74" s="25" t="s">
        <v>15</v>
      </c>
      <c r="H74" s="93" t="str">
        <f>'DATA MAKLUMAT MURID'!AI10</f>
        <v>12.1, 12.2</v>
      </c>
      <c r="I74" s="52">
        <f>COUNTIF(AG4:AG37,1)</f>
        <v>0</v>
      </c>
      <c r="J74" s="52">
        <f>COUNTIF(AG4:AG37,2)</f>
        <v>4</v>
      </c>
      <c r="K74" s="52">
        <f>COUNTIF(AG4:AG37,3)</f>
        <v>13</v>
      </c>
      <c r="L74" s="52">
        <f>COUNTIF(AG4:AG37,4)</f>
        <v>11</v>
      </c>
      <c r="M74" s="52">
        <f>COUNTIF(AG4:AG37,5)</f>
        <v>4</v>
      </c>
      <c r="N74" s="52">
        <f>COUNTIF(AG4:AG37,6)</f>
        <v>0</v>
      </c>
      <c r="P74">
        <f t="shared" si="1"/>
        <v>32</v>
      </c>
    </row>
    <row r="75" spans="5:16" ht="14.25">
      <c r="E75" s="25"/>
      <c r="F75" s="25"/>
      <c r="G75" s="25"/>
      <c r="H75" s="25"/>
      <c r="I75" s="52"/>
      <c r="J75" s="52"/>
      <c r="K75" s="52"/>
      <c r="L75" s="52"/>
      <c r="M75" s="52"/>
      <c r="N75" s="52"/>
    </row>
    <row r="76" spans="5:16" ht="15" customHeight="1">
      <c r="E76" s="38"/>
      <c r="F76" s="38"/>
      <c r="G76" s="38"/>
      <c r="H76" s="38"/>
      <c r="I76" s="52"/>
      <c r="J76" s="52"/>
      <c r="K76" s="52"/>
      <c r="L76" s="52"/>
      <c r="M76" s="52"/>
      <c r="N76" s="52"/>
    </row>
    <row r="77" spans="5:16" ht="14.25">
      <c r="E77" s="38"/>
      <c r="F77" s="38"/>
      <c r="G77" s="25" t="s">
        <v>317</v>
      </c>
      <c r="H77" s="25"/>
      <c r="I77" s="52"/>
      <c r="J77" s="52"/>
      <c r="K77" s="52"/>
      <c r="L77" s="52"/>
      <c r="M77" s="52"/>
      <c r="N77" s="52"/>
    </row>
    <row r="78" spans="5:16" ht="14.25">
      <c r="E78" s="38"/>
      <c r="F78" s="38"/>
      <c r="G78" s="38"/>
      <c r="H78" s="38"/>
      <c r="I78" s="52">
        <v>1</v>
      </c>
      <c r="J78" s="52">
        <v>2</v>
      </c>
      <c r="K78" s="52">
        <v>3</v>
      </c>
      <c r="L78" s="95">
        <v>4</v>
      </c>
      <c r="M78" s="95">
        <v>5</v>
      </c>
      <c r="N78" s="95">
        <v>6</v>
      </c>
    </row>
    <row r="79" spans="5:16" ht="14.25">
      <c r="E79" s="38"/>
      <c r="F79" s="38"/>
      <c r="G79" s="38" t="s">
        <v>9</v>
      </c>
      <c r="H79" s="38"/>
      <c r="I79" s="52">
        <f>COUNTIF(AH4:AH37,1)</f>
        <v>0</v>
      </c>
      <c r="J79" s="52">
        <f>COUNTIF(AH4:AH37,2)</f>
        <v>3</v>
      </c>
      <c r="K79" s="52">
        <f>COUNTIF(AH4:AH37,3)</f>
        <v>13</v>
      </c>
      <c r="L79" s="52">
        <f>COUNTIF(AH4:AH37,4)</f>
        <v>14</v>
      </c>
      <c r="M79" s="52">
        <f>COUNTIF(AH4:AH37,5)</f>
        <v>2</v>
      </c>
      <c r="N79" s="52">
        <f>COUNTIF(AH4:AH37,6)</f>
        <v>0</v>
      </c>
      <c r="P79">
        <f>SUM(I79:N79)</f>
        <v>32</v>
      </c>
    </row>
    <row r="80" spans="5:16" ht="14.25">
      <c r="E80" s="38"/>
      <c r="F80" s="38"/>
      <c r="G80" s="38"/>
      <c r="H80" s="38"/>
      <c r="I80" s="52"/>
      <c r="J80" s="52"/>
      <c r="K80" s="52"/>
      <c r="L80" s="52"/>
      <c r="M80" s="52"/>
      <c r="N80" s="52"/>
    </row>
    <row r="81" spans="5:14" ht="14.25">
      <c r="E81" s="38"/>
      <c r="F81" s="38"/>
      <c r="G81" s="38"/>
      <c r="H81" s="38"/>
      <c r="I81" s="52"/>
      <c r="J81" s="52"/>
      <c r="K81" s="52"/>
      <c r="L81" s="52"/>
      <c r="M81" s="52"/>
      <c r="N81" s="52"/>
    </row>
    <row r="82" spans="5:14" ht="14.25">
      <c r="E82" s="25"/>
      <c r="F82" s="25"/>
      <c r="G82" s="25"/>
      <c r="H82" s="25"/>
      <c r="I82" s="52"/>
      <c r="J82" s="52"/>
      <c r="K82" s="52"/>
      <c r="L82" s="52"/>
      <c r="M82" s="52"/>
      <c r="N82" s="52"/>
    </row>
    <row r="83" spans="5:14" ht="14.25">
      <c r="E83" s="25"/>
      <c r="F83" s="25"/>
      <c r="G83" s="25"/>
      <c r="H83" s="25"/>
      <c r="I83" s="52"/>
      <c r="J83" s="52"/>
      <c r="K83" s="52"/>
      <c r="L83" s="52"/>
      <c r="M83" s="52"/>
      <c r="N83" s="52"/>
    </row>
    <row r="84" spans="5:14" ht="14.25">
      <c r="E84" s="25"/>
      <c r="F84" s="25"/>
      <c r="G84" s="25"/>
      <c r="H84" s="25"/>
      <c r="I84" s="52"/>
      <c r="J84" s="52"/>
      <c r="K84" s="52"/>
      <c r="L84" s="52"/>
      <c r="M84" s="52"/>
      <c r="N84" s="52"/>
    </row>
    <row r="85" spans="5:14" ht="14.25">
      <c r="E85" s="38"/>
      <c r="F85" s="38"/>
      <c r="G85" s="38"/>
      <c r="H85" s="38"/>
      <c r="I85" s="52"/>
      <c r="J85" s="52"/>
      <c r="K85" s="52"/>
      <c r="L85" s="52"/>
      <c r="M85" s="52"/>
      <c r="N85" s="52"/>
    </row>
    <row r="86" spans="5:14" ht="14.25">
      <c r="E86" s="38"/>
      <c r="F86" s="38"/>
      <c r="G86" s="38"/>
      <c r="H86" s="38"/>
      <c r="I86" s="52"/>
      <c r="J86" s="52"/>
      <c r="K86" s="52"/>
      <c r="L86" s="52"/>
      <c r="M86" s="52"/>
      <c r="N86" s="52"/>
    </row>
    <row r="87" spans="5:14" ht="14.25">
      <c r="E87" s="38"/>
      <c r="F87" s="38"/>
      <c r="G87" s="38"/>
      <c r="H87" s="38"/>
      <c r="I87" s="52"/>
      <c r="J87" s="52"/>
      <c r="K87" s="52"/>
      <c r="L87" s="52"/>
      <c r="M87" s="52"/>
      <c r="N87" s="52"/>
    </row>
    <row r="88" spans="5:14" ht="15" customHeight="1">
      <c r="E88" s="38"/>
      <c r="F88" s="38"/>
      <c r="G88" s="38"/>
      <c r="H88" s="38"/>
      <c r="I88" s="52"/>
      <c r="J88" s="52"/>
      <c r="K88" s="52"/>
      <c r="L88" s="52"/>
      <c r="M88" s="52"/>
      <c r="N88" s="52"/>
    </row>
    <row r="89" spans="5:14" ht="14.25">
      <c r="E89" s="38"/>
      <c r="F89" s="38"/>
      <c r="G89" s="38"/>
      <c r="H89" s="38"/>
      <c r="I89" s="52"/>
      <c r="J89" s="52"/>
      <c r="K89" s="52"/>
      <c r="L89" s="52"/>
      <c r="M89" s="52"/>
      <c r="N89" s="52"/>
    </row>
    <row r="90" spans="5:14" ht="14.25">
      <c r="E90" s="38"/>
      <c r="F90" s="38"/>
      <c r="G90" s="38"/>
      <c r="H90" s="38"/>
      <c r="I90" s="52"/>
      <c r="J90" s="52"/>
      <c r="K90" s="52"/>
      <c r="L90" s="52"/>
      <c r="M90" s="52"/>
      <c r="N90" s="52"/>
    </row>
    <row r="91" spans="5:14" ht="14.25">
      <c r="E91" s="25"/>
      <c r="F91" s="25"/>
      <c r="G91" s="25"/>
      <c r="H91" s="25"/>
      <c r="I91" s="52"/>
      <c r="J91" s="52"/>
      <c r="K91" s="52"/>
      <c r="L91" s="52"/>
      <c r="M91" s="52"/>
      <c r="N91" s="52"/>
    </row>
    <row r="92" spans="5:14" ht="14.25">
      <c r="E92" s="25"/>
      <c r="F92" s="25"/>
      <c r="G92" s="25"/>
      <c r="H92" s="25"/>
      <c r="I92" s="52"/>
      <c r="J92" s="52"/>
      <c r="K92" s="52"/>
      <c r="L92" s="52"/>
      <c r="M92" s="52"/>
      <c r="N92" s="52"/>
    </row>
    <row r="93" spans="5:14" ht="14.25">
      <c r="E93" s="25"/>
      <c r="F93" s="25"/>
      <c r="G93" s="25"/>
      <c r="H93" s="25"/>
      <c r="I93" s="52"/>
      <c r="J93" s="52"/>
      <c r="K93" s="52"/>
      <c r="L93" s="52"/>
      <c r="M93" s="52"/>
      <c r="N93" s="52"/>
    </row>
    <row r="94" spans="5:14" ht="15" customHeight="1">
      <c r="E94" s="38"/>
      <c r="F94" s="38"/>
      <c r="G94" s="38"/>
      <c r="H94" s="38"/>
      <c r="I94" s="52"/>
      <c r="J94" s="52"/>
      <c r="K94" s="52"/>
      <c r="L94" s="52"/>
      <c r="M94" s="52"/>
      <c r="N94" s="52"/>
    </row>
    <row r="95" spans="5:14" ht="14.25">
      <c r="E95" s="38"/>
      <c r="F95" s="38"/>
      <c r="G95" s="38"/>
      <c r="H95" s="38"/>
      <c r="I95" s="52"/>
      <c r="J95" s="52"/>
      <c r="K95" s="52"/>
      <c r="L95" s="52"/>
      <c r="M95" s="52"/>
      <c r="N95" s="52"/>
    </row>
    <row r="96" spans="5:14" ht="14.25">
      <c r="E96" s="38"/>
      <c r="F96" s="38"/>
      <c r="G96" s="38"/>
      <c r="H96" s="38"/>
      <c r="I96" s="52"/>
      <c r="J96" s="52"/>
      <c r="K96" s="52"/>
      <c r="L96" s="52"/>
      <c r="M96" s="52"/>
      <c r="N96" s="52"/>
    </row>
    <row r="97" spans="5:14" ht="14.25">
      <c r="E97" s="38"/>
      <c r="F97" s="38"/>
      <c r="G97" s="38"/>
      <c r="H97" s="38"/>
      <c r="I97" s="52"/>
      <c r="J97" s="52"/>
      <c r="K97" s="52"/>
      <c r="L97" s="52"/>
      <c r="M97" s="52"/>
      <c r="N97" s="52"/>
    </row>
    <row r="98" spans="5:14" ht="14.25">
      <c r="E98" s="38"/>
      <c r="F98" s="38"/>
      <c r="G98" s="38"/>
      <c r="H98" s="38"/>
      <c r="I98" s="52"/>
      <c r="J98" s="52"/>
      <c r="K98" s="52"/>
      <c r="L98" s="52"/>
      <c r="M98" s="52"/>
      <c r="N98" s="52"/>
    </row>
    <row r="99" spans="5:14" ht="14.25">
      <c r="E99" s="38"/>
      <c r="F99" s="38"/>
      <c r="G99" s="38"/>
      <c r="H99" s="38"/>
      <c r="I99" s="52"/>
      <c r="J99" s="52"/>
      <c r="K99" s="52"/>
      <c r="L99" s="52"/>
      <c r="M99" s="52"/>
      <c r="N99" s="52"/>
    </row>
    <row r="100" spans="5:14" ht="15" customHeight="1">
      <c r="E100" s="38"/>
      <c r="F100" s="38"/>
      <c r="G100" s="38"/>
      <c r="H100" s="38"/>
      <c r="I100" s="52"/>
      <c r="J100" s="52"/>
      <c r="K100" s="52"/>
      <c r="L100" s="52"/>
      <c r="M100" s="52"/>
      <c r="N100" s="52"/>
    </row>
    <row r="101" spans="5:14" ht="14.25">
      <c r="E101" s="38"/>
      <c r="F101" s="38"/>
      <c r="G101" s="38"/>
      <c r="H101" s="38"/>
      <c r="I101" s="52"/>
      <c r="J101" s="52"/>
      <c r="K101" s="52"/>
      <c r="L101" s="52"/>
      <c r="M101" s="52"/>
      <c r="N101" s="52"/>
    </row>
    <row r="102" spans="5:14" ht="14.25">
      <c r="E102" s="38"/>
      <c r="F102" s="38"/>
      <c r="G102" s="38"/>
      <c r="H102" s="38"/>
      <c r="I102" s="52"/>
      <c r="J102" s="52"/>
      <c r="K102" s="52"/>
      <c r="L102" s="52"/>
      <c r="M102" s="52"/>
      <c r="N102" s="52"/>
    </row>
    <row r="103" spans="5:14" ht="15" customHeight="1">
      <c r="E103" s="38"/>
      <c r="F103" s="38"/>
      <c r="G103" s="38"/>
      <c r="H103" s="38"/>
      <c r="I103" s="52"/>
      <c r="J103" s="52"/>
      <c r="K103" s="52"/>
      <c r="L103" s="52"/>
      <c r="M103" s="52"/>
      <c r="N103" s="52"/>
    </row>
    <row r="104" spans="5:14" ht="14.25">
      <c r="E104" s="38"/>
      <c r="F104" s="38"/>
      <c r="G104" s="38"/>
      <c r="H104" s="38"/>
      <c r="I104" s="52"/>
      <c r="J104" s="52"/>
      <c r="K104" s="52"/>
      <c r="L104" s="52"/>
      <c r="M104" s="52"/>
      <c r="N104" s="52"/>
    </row>
    <row r="105" spans="5:14" ht="14.25">
      <c r="E105" s="38"/>
      <c r="F105" s="38"/>
      <c r="G105" s="38"/>
      <c r="H105" s="38"/>
      <c r="I105" s="52"/>
      <c r="J105" s="52"/>
      <c r="K105" s="52"/>
      <c r="L105" s="52"/>
      <c r="M105" s="52"/>
      <c r="N105" s="52"/>
    </row>
    <row r="106" spans="5:14" ht="14.25">
      <c r="E106" s="25"/>
      <c r="F106" s="25"/>
      <c r="G106" s="25"/>
      <c r="H106" s="25"/>
      <c r="I106" s="52"/>
      <c r="J106" s="52"/>
      <c r="K106" s="52"/>
      <c r="L106" s="52"/>
      <c r="M106" s="52"/>
      <c r="N106" s="52"/>
    </row>
    <row r="107" spans="5:14" ht="14.25">
      <c r="E107" s="25"/>
      <c r="F107" s="25"/>
      <c r="G107" s="25"/>
      <c r="H107" s="25"/>
      <c r="I107" s="52"/>
      <c r="J107" s="52"/>
      <c r="K107" s="52"/>
      <c r="L107" s="52"/>
      <c r="M107" s="52"/>
      <c r="N107" s="52"/>
    </row>
    <row r="108" spans="5:14" ht="14.25">
      <c r="E108" s="25"/>
      <c r="F108" s="25"/>
      <c r="G108" s="25"/>
      <c r="H108" s="25"/>
      <c r="I108" s="52"/>
      <c r="J108" s="52"/>
      <c r="K108" s="52"/>
      <c r="L108" s="52"/>
      <c r="M108" s="52"/>
      <c r="N108" s="52"/>
    </row>
    <row r="109" spans="5:14" ht="15" customHeight="1">
      <c r="E109" s="38"/>
      <c r="F109" s="38"/>
      <c r="G109" s="38"/>
      <c r="H109" s="38"/>
      <c r="I109" s="52"/>
      <c r="J109" s="52"/>
      <c r="K109" s="52"/>
      <c r="L109" s="52"/>
      <c r="M109" s="52"/>
      <c r="N109" s="52"/>
    </row>
    <row r="110" spans="5:14" ht="14.25">
      <c r="E110" s="38"/>
      <c r="F110" s="38"/>
      <c r="G110" s="38"/>
      <c r="H110" s="38"/>
      <c r="I110" s="52"/>
      <c r="J110" s="52"/>
      <c r="K110" s="52"/>
      <c r="L110" s="52"/>
      <c r="M110" s="52"/>
      <c r="N110" s="52"/>
    </row>
    <row r="111" spans="5:14" ht="14.25">
      <c r="E111" s="38"/>
      <c r="F111" s="38"/>
      <c r="G111" s="38"/>
      <c r="H111" s="38"/>
      <c r="I111" s="52"/>
      <c r="J111" s="52"/>
      <c r="K111" s="52"/>
      <c r="L111" s="52"/>
      <c r="M111" s="52"/>
      <c r="N111" s="52"/>
    </row>
    <row r="112" spans="5:14" ht="15" customHeight="1">
      <c r="E112" s="38"/>
      <c r="F112" s="38"/>
      <c r="G112" s="38"/>
      <c r="H112" s="38"/>
      <c r="I112" s="52"/>
      <c r="J112" s="52"/>
      <c r="K112" s="52"/>
      <c r="L112" s="52"/>
      <c r="M112" s="52"/>
      <c r="N112" s="52"/>
    </row>
    <row r="113" spans="5:14" ht="14.25">
      <c r="E113" s="38"/>
      <c r="F113" s="38"/>
      <c r="G113" s="38"/>
      <c r="H113" s="38"/>
      <c r="I113" s="52"/>
      <c r="J113" s="52"/>
      <c r="K113" s="52"/>
      <c r="L113" s="52"/>
      <c r="M113" s="52"/>
      <c r="N113" s="52"/>
    </row>
    <row r="114" spans="5:14" ht="14.25">
      <c r="E114" s="38"/>
      <c r="F114" s="38"/>
      <c r="G114" s="38"/>
      <c r="H114" s="38"/>
      <c r="I114" s="52"/>
      <c r="J114" s="52"/>
      <c r="K114" s="52"/>
      <c r="L114" s="52"/>
      <c r="M114" s="52"/>
      <c r="N114" s="52"/>
    </row>
    <row r="115" spans="5:14" ht="15" customHeight="1">
      <c r="E115" s="38"/>
      <c r="F115" s="25"/>
      <c r="G115" s="25"/>
      <c r="H115" s="25"/>
      <c r="I115" s="52"/>
      <c r="J115" s="52"/>
      <c r="K115" s="52"/>
      <c r="L115" s="52"/>
      <c r="M115" s="52"/>
      <c r="N115" s="52"/>
    </row>
    <row r="116" spans="5:14" ht="14.25">
      <c r="E116" s="25"/>
      <c r="F116" s="25"/>
      <c r="G116" s="25"/>
      <c r="H116" s="25"/>
      <c r="I116" s="52"/>
      <c r="J116" s="52"/>
      <c r="K116" s="52"/>
      <c r="L116" s="52"/>
      <c r="M116" s="52"/>
      <c r="N116" s="52"/>
    </row>
    <row r="117" spans="5:14" ht="14.25">
      <c r="E117" s="25"/>
      <c r="F117" s="25"/>
      <c r="G117" s="25"/>
      <c r="H117" s="25"/>
      <c r="I117" s="52"/>
      <c r="J117" s="52"/>
      <c r="K117" s="52"/>
      <c r="L117" s="52"/>
      <c r="M117" s="52"/>
      <c r="N117" s="52"/>
    </row>
    <row r="118" spans="5:14">
      <c r="E118" s="52"/>
      <c r="F118" s="52"/>
      <c r="G118" s="52"/>
      <c r="H118" s="52"/>
      <c r="I118" s="52"/>
      <c r="J118" s="52"/>
      <c r="K118" s="52"/>
      <c r="L118" s="52"/>
      <c r="M118" s="52"/>
      <c r="N118" s="52"/>
    </row>
    <row r="119" spans="5:14">
      <c r="E119" s="52"/>
      <c r="F119" s="52"/>
      <c r="G119" s="52"/>
      <c r="H119" s="52"/>
      <c r="I119" s="52"/>
      <c r="J119" s="52"/>
      <c r="K119" s="52"/>
      <c r="L119" s="52"/>
      <c r="M119" s="52"/>
      <c r="N119" s="52"/>
    </row>
    <row r="120" spans="5:14">
      <c r="E120" s="52"/>
      <c r="F120" s="52"/>
      <c r="G120" s="52"/>
      <c r="H120" s="52"/>
      <c r="I120" s="52"/>
      <c r="J120" s="52"/>
      <c r="K120" s="52"/>
      <c r="L120" s="52"/>
      <c r="M120" s="52"/>
      <c r="N120" s="52"/>
    </row>
    <row r="121" spans="5:14">
      <c r="E121" s="52"/>
      <c r="F121" s="52"/>
      <c r="G121" s="52"/>
      <c r="H121" s="52"/>
      <c r="I121" s="52"/>
      <c r="J121" s="52"/>
      <c r="K121" s="52"/>
      <c r="L121" s="52"/>
      <c r="M121" s="52"/>
      <c r="N121" s="52"/>
    </row>
    <row r="122" spans="5:14">
      <c r="E122" s="52"/>
      <c r="F122" s="52"/>
      <c r="G122" s="52"/>
      <c r="H122" s="52"/>
      <c r="I122" s="52"/>
      <c r="J122" s="52"/>
      <c r="K122" s="52"/>
      <c r="L122" s="52"/>
      <c r="M122" s="52"/>
      <c r="N122" s="52"/>
    </row>
    <row r="123" spans="5:14">
      <c r="E123" s="52"/>
      <c r="F123" s="52"/>
      <c r="G123" s="52"/>
      <c r="H123" s="52"/>
      <c r="I123" s="52"/>
      <c r="J123" s="52"/>
      <c r="K123" s="52"/>
      <c r="L123" s="52"/>
      <c r="M123" s="52"/>
      <c r="N123" s="52"/>
    </row>
    <row r="124" spans="5:14">
      <c r="E124" s="52"/>
      <c r="F124" s="52"/>
      <c r="G124" s="52"/>
      <c r="H124" s="52"/>
      <c r="I124" s="52"/>
      <c r="J124" s="52"/>
      <c r="K124" s="52"/>
      <c r="L124" s="52"/>
      <c r="M124" s="52"/>
      <c r="N124" s="52"/>
    </row>
    <row r="125" spans="5:14">
      <c r="E125" s="52"/>
      <c r="F125" s="52"/>
      <c r="G125" s="52"/>
      <c r="H125" s="52"/>
      <c r="I125" s="52"/>
      <c r="J125" s="52"/>
      <c r="K125" s="52"/>
      <c r="L125" s="52"/>
      <c r="M125" s="52"/>
      <c r="N125" s="52"/>
    </row>
  </sheetData>
  <mergeCells count="15">
    <mergeCell ref="G72:G73"/>
    <mergeCell ref="AE3:AF3"/>
    <mergeCell ref="G58:G60"/>
    <mergeCell ref="G61:G62"/>
    <mergeCell ref="G63:G64"/>
    <mergeCell ref="G65:G66"/>
    <mergeCell ref="G69:G70"/>
    <mergeCell ref="F41:F54"/>
    <mergeCell ref="Q1:AG1"/>
    <mergeCell ref="Q3:S3"/>
    <mergeCell ref="V3:W3"/>
    <mergeCell ref="X3:Y3"/>
    <mergeCell ref="AB3:AC3"/>
    <mergeCell ref="B1:P1"/>
    <mergeCell ref="T3:U3"/>
  </mergeCells>
  <phoneticPr fontId="17" type="noConversion"/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zoomScale="40" zoomScaleNormal="40" workbookViewId="0">
      <selection activeCell="I54" sqref="I54"/>
    </sheetView>
  </sheetViews>
  <sheetFormatPr defaultRowHeight="13.5"/>
  <sheetData/>
  <phoneticPr fontId="17" type="noConversion"/>
  <pageMargins left="0.7" right="0.7" top="0.75" bottom="0.75" header="0.3" footer="0.3"/>
  <pageSetup paperSize="9" scale="4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DATA MAKLUMAT MURID</vt:lpstr>
      <vt:lpstr>DATA PERNYATAAN TP</vt:lpstr>
      <vt:lpstr>LAPORAN MURID(INDIVIDU)</vt:lpstr>
      <vt:lpstr>Data Graf</vt:lpstr>
      <vt:lpstr>Contoh Graf</vt:lpstr>
      <vt:lpstr>'DATA MAKLUMAT MURID'!Print_Area</vt:lpstr>
      <vt:lpstr>'LAPORAN MURID(INDIVIDU)'!Print_Area</vt:lpstr>
      <vt:lpstr>'DATA MAKLUMAT MURID'!Print_Titles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NG</cp:lastModifiedBy>
  <cp:lastPrinted>2015-10-26T14:36:17Z</cp:lastPrinted>
  <dcterms:created xsi:type="dcterms:W3CDTF">2013-07-10T02:44:08Z</dcterms:created>
  <dcterms:modified xsi:type="dcterms:W3CDTF">2016-07-06T02:56:28Z</dcterms:modified>
</cp:coreProperties>
</file>