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5" windowWidth="11565" windowHeight="4020" tabRatio="872" firstSheet="1" activeTab="4"/>
  </bookViews>
  <sheets>
    <sheet name="SKILL" sheetId="29" r:id="rId1"/>
    <sheet name="起始主页" sheetId="24" r:id="rId2"/>
    <sheet name="班级资料" sheetId="25" r:id="rId3"/>
    <sheet name="学生资料" sheetId="27" r:id="rId4"/>
    <sheet name="班级报告" sheetId="10" r:id="rId5"/>
    <sheet name="表现统计" sheetId="18" r:id="rId6"/>
    <sheet name="能力表现" sheetId="23" state="hidden" r:id="rId7"/>
    <sheet name="Validation Lists" sheetId="22" state="hidden" r:id="rId8"/>
    <sheet name="MsgText" sheetId="20" state="hidden" r:id="rId9"/>
    <sheet name="表现标准" sheetId="5" state="hidden" r:id="rId10"/>
    <sheet name="FOR MAILMERGE" sheetId="30" state="hidden" r:id="rId11"/>
  </sheets>
  <externalReferences>
    <externalReference r:id="rId12"/>
  </externalReferences>
  <definedNames>
    <definedName name="DATA_MURID__B8" localSheetId="0">[1]个人报告!#REF!</definedName>
    <definedName name="DATA_MURID__B8">#REF!</definedName>
    <definedName name="DATA_MURID__B9" localSheetId="0">[1]个人报告!#REF!</definedName>
    <definedName name="DATA_MURID__B9">#REF!</definedName>
    <definedName name="DayList" localSheetId="0">'[1]Validation Lists'!#REF!</definedName>
    <definedName name="DayList">'Validation Lists'!#REF!</definedName>
    <definedName name="DE_Days" localSheetId="0">#REF!</definedName>
    <definedName name="DE_Days">#REF!</definedName>
    <definedName name="DE_Month" localSheetId="0">#REF!</definedName>
    <definedName name="DE_Month">#REF!</definedName>
    <definedName name="MonthList" localSheetId="0">'[1]Validation Lists'!#REF!</definedName>
    <definedName name="MonthList">'Validation Lists'!#REF!</definedName>
    <definedName name="NameList" localSheetId="0">'[1]Validation Lists'!#REF!</definedName>
    <definedName name="NameList" localSheetId="6">'Validation Lists'!#REF!</definedName>
    <definedName name="NameList">'Validation Lists'!#REF!</definedName>
    <definedName name="_xlnm.Print_Area" localSheetId="5">表现统计!$A$1:$I$149</definedName>
    <definedName name="_xlnm.Print_Titles" localSheetId="3">学生资料!$1:$4</definedName>
    <definedName name="聆听技能" localSheetId="0">'[1]Validation Lists'!#REF!</definedName>
    <definedName name="聆听技能">'Validation Lists'!#REF!</definedName>
    <definedName name="聆听能力" localSheetId="0">'[1]Validation Lists'!#REF!</definedName>
    <definedName name="聆听能力">'Validation Lists'!#REF!</definedName>
    <definedName name="能力表现" localSheetId="0">'[1]Validation Lists'!$B$2:$B$7</definedName>
    <definedName name="能力表现">'Validation Lists'!$B$3:$B$8</definedName>
    <definedName name="张柏芝" localSheetId="0">[1]个人报告!#REF!</definedName>
    <definedName name="张柏芝">#REF!</definedName>
  </definedNames>
  <calcPr calcId="125725"/>
</workbook>
</file>

<file path=xl/calcChain.xml><?xml version="1.0" encoding="utf-8"?>
<calcChain xmlns="http://schemas.openxmlformats.org/spreadsheetml/2006/main">
  <c r="C11" i="10"/>
  <c r="B3" i="30"/>
  <c r="C3"/>
  <c r="D3"/>
  <c r="E3"/>
  <c r="F3"/>
  <c r="G3"/>
  <c r="H3"/>
  <c r="I3"/>
  <c r="J3"/>
  <c r="K3"/>
  <c r="L3"/>
  <c r="M3"/>
  <c r="N3"/>
  <c r="P3" s="1"/>
  <c r="Q3"/>
  <c r="R3"/>
  <c r="S3"/>
  <c r="T3"/>
  <c r="W3"/>
  <c r="Y3"/>
  <c r="Z3"/>
  <c r="AB3" s="1"/>
  <c r="AC3"/>
  <c r="AD3" s="1"/>
  <c r="AE3"/>
  <c r="AF3"/>
  <c r="AI3"/>
  <c r="AK3" s="1"/>
  <c r="AJ3"/>
  <c r="B4"/>
  <c r="C4"/>
  <c r="D4"/>
  <c r="E4"/>
  <c r="F4"/>
  <c r="G4"/>
  <c r="H4"/>
  <c r="I4"/>
  <c r="J4"/>
  <c r="K4"/>
  <c r="L4"/>
  <c r="M4"/>
  <c r="N4"/>
  <c r="P4" s="1"/>
  <c r="Q4"/>
  <c r="R4" s="1"/>
  <c r="T4"/>
  <c r="W4"/>
  <c r="Y4" s="1"/>
  <c r="Z4"/>
  <c r="AB4" s="1"/>
  <c r="AA4"/>
  <c r="AC4"/>
  <c r="AD4" s="1"/>
  <c r="AE4"/>
  <c r="AF4"/>
  <c r="AI4"/>
  <c r="AK4" s="1"/>
  <c r="B5"/>
  <c r="C5"/>
  <c r="D5"/>
  <c r="E5"/>
  <c r="F5"/>
  <c r="G5"/>
  <c r="H5"/>
  <c r="I5"/>
  <c r="J5"/>
  <c r="K5"/>
  <c r="L5"/>
  <c r="M5"/>
  <c r="N5"/>
  <c r="O5" s="1"/>
  <c r="Q5"/>
  <c r="S5" s="1"/>
  <c r="R5"/>
  <c r="T5"/>
  <c r="W5"/>
  <c r="Y5" s="1"/>
  <c r="Z5"/>
  <c r="AB5" s="1"/>
  <c r="AC5"/>
  <c r="AD5" s="1"/>
  <c r="AF5"/>
  <c r="AH5" s="1"/>
  <c r="AI5"/>
  <c r="AK5" s="1"/>
  <c r="B6"/>
  <c r="C6"/>
  <c r="D6"/>
  <c r="E6"/>
  <c r="F6"/>
  <c r="G6"/>
  <c r="H6"/>
  <c r="I6"/>
  <c r="J6"/>
  <c r="K6"/>
  <c r="L6"/>
  <c r="M6"/>
  <c r="N6"/>
  <c r="P6" s="1"/>
  <c r="Q6"/>
  <c r="S6" s="1"/>
  <c r="T6"/>
  <c r="W6"/>
  <c r="X6" s="1"/>
  <c r="Z6"/>
  <c r="AB6" s="1"/>
  <c r="AA6"/>
  <c r="AC6"/>
  <c r="AD6" s="1"/>
  <c r="AF6"/>
  <c r="AI6"/>
  <c r="AK6" s="1"/>
  <c r="B7"/>
  <c r="C7"/>
  <c r="D7"/>
  <c r="E7"/>
  <c r="F7"/>
  <c r="G7"/>
  <c r="H7"/>
  <c r="I7"/>
  <c r="J7"/>
  <c r="K7"/>
  <c r="L7"/>
  <c r="M7"/>
  <c r="N7"/>
  <c r="P7" s="1"/>
  <c r="O7"/>
  <c r="Q7"/>
  <c r="S7" s="1"/>
  <c r="T7"/>
  <c r="W7"/>
  <c r="Y7" s="1"/>
  <c r="Z7"/>
  <c r="AB7" s="1"/>
  <c r="AC7"/>
  <c r="AE7" s="1"/>
  <c r="AF7"/>
  <c r="AI7"/>
  <c r="AJ7" s="1"/>
  <c r="B8"/>
  <c r="C8"/>
  <c r="D8"/>
  <c r="E8"/>
  <c r="F8"/>
  <c r="G8"/>
  <c r="H8"/>
  <c r="I8"/>
  <c r="J8"/>
  <c r="K8"/>
  <c r="L8"/>
  <c r="M8"/>
  <c r="N8"/>
  <c r="P8" s="1"/>
  <c r="O8"/>
  <c r="Q8"/>
  <c r="R8" s="1"/>
  <c r="T8"/>
  <c r="W8"/>
  <c r="Y8" s="1"/>
  <c r="Z8"/>
  <c r="AB8" s="1"/>
  <c r="AA8"/>
  <c r="AC8"/>
  <c r="AD8"/>
  <c r="AE8"/>
  <c r="AF8"/>
  <c r="AI8"/>
  <c r="AK8"/>
  <c r="B9"/>
  <c r="C9"/>
  <c r="D9"/>
  <c r="E9"/>
  <c r="F9"/>
  <c r="G9"/>
  <c r="H9"/>
  <c r="I9"/>
  <c r="J9"/>
  <c r="K9"/>
  <c r="L9"/>
  <c r="M9"/>
  <c r="N9"/>
  <c r="O9" s="1"/>
  <c r="Q9"/>
  <c r="S9" s="1"/>
  <c r="T9"/>
  <c r="U9" s="1"/>
  <c r="W9"/>
  <c r="Y9"/>
  <c r="Z9"/>
  <c r="AA9"/>
  <c r="AB9"/>
  <c r="AC9"/>
  <c r="AD9" s="1"/>
  <c r="AF9"/>
  <c r="AI9"/>
  <c r="AK9" s="1"/>
  <c r="B10"/>
  <c r="C10"/>
  <c r="D10"/>
  <c r="E10"/>
  <c r="F10"/>
  <c r="G10"/>
  <c r="H10"/>
  <c r="I10"/>
  <c r="J10"/>
  <c r="K10"/>
  <c r="L10"/>
  <c r="M10"/>
  <c r="N10"/>
  <c r="P10" s="1"/>
  <c r="O10"/>
  <c r="Q10"/>
  <c r="R10"/>
  <c r="S10"/>
  <c r="T10"/>
  <c r="W10"/>
  <c r="Y10"/>
  <c r="X10"/>
  <c r="Z10"/>
  <c r="AA10" s="1"/>
  <c r="AB10"/>
  <c r="AC10"/>
  <c r="AD10" s="1"/>
  <c r="AF10"/>
  <c r="AI10"/>
  <c r="AK10" s="1"/>
  <c r="B11"/>
  <c r="C11"/>
  <c r="D11"/>
  <c r="E11"/>
  <c r="F11"/>
  <c r="G11"/>
  <c r="H11"/>
  <c r="I11"/>
  <c r="J11"/>
  <c r="K11"/>
  <c r="L11"/>
  <c r="M11"/>
  <c r="N11"/>
  <c r="P11" s="1"/>
  <c r="Q11"/>
  <c r="R11"/>
  <c r="S11"/>
  <c r="T11"/>
  <c r="W11"/>
  <c r="Y11"/>
  <c r="Z11"/>
  <c r="AB11" s="1"/>
  <c r="AA11"/>
  <c r="AC11"/>
  <c r="AD11"/>
  <c r="AE11"/>
  <c r="AF11"/>
  <c r="AI11"/>
  <c r="AK11"/>
  <c r="AJ11"/>
  <c r="B12"/>
  <c r="C12"/>
  <c r="D12"/>
  <c r="E12"/>
  <c r="F12"/>
  <c r="G12"/>
  <c r="H12"/>
  <c r="I12"/>
  <c r="J12"/>
  <c r="K12"/>
  <c r="L12"/>
  <c r="M12"/>
  <c r="N12"/>
  <c r="O12" s="1"/>
  <c r="P12"/>
  <c r="Q12"/>
  <c r="R12" s="1"/>
  <c r="T12"/>
  <c r="W12"/>
  <c r="Y12" s="1"/>
  <c r="Z12"/>
  <c r="AB12" s="1"/>
  <c r="AC12"/>
  <c r="AD12" s="1"/>
  <c r="AE12"/>
  <c r="AF12"/>
  <c r="AI12"/>
  <c r="AK12" s="1"/>
  <c r="B13"/>
  <c r="C13"/>
  <c r="D13"/>
  <c r="E13"/>
  <c r="F13"/>
  <c r="G13"/>
  <c r="H13"/>
  <c r="I13"/>
  <c r="J13"/>
  <c r="K13"/>
  <c r="L13"/>
  <c r="M13"/>
  <c r="N13"/>
  <c r="O13" s="1"/>
  <c r="Q13"/>
  <c r="S13" s="1"/>
  <c r="R13"/>
  <c r="T13"/>
  <c r="W13"/>
  <c r="X13" s="1"/>
  <c r="Z13"/>
  <c r="AA13" s="1"/>
  <c r="AB13"/>
  <c r="AC13"/>
  <c r="AD13" s="1"/>
  <c r="AF13"/>
  <c r="AG13" s="1"/>
  <c r="AI13"/>
  <c r="AJ13" s="1"/>
  <c r="B14"/>
  <c r="C14"/>
  <c r="D14"/>
  <c r="E14"/>
  <c r="F14"/>
  <c r="G14"/>
  <c r="H14"/>
  <c r="I14"/>
  <c r="J14"/>
  <c r="K14"/>
  <c r="L14"/>
  <c r="M14"/>
  <c r="N14"/>
  <c r="O14" s="1"/>
  <c r="Q14"/>
  <c r="S14" s="1"/>
  <c r="T14"/>
  <c r="U14"/>
  <c r="V14"/>
  <c r="W14"/>
  <c r="Y14" s="1"/>
  <c r="Z14"/>
  <c r="AA14"/>
  <c r="AB14"/>
  <c r="AC14"/>
  <c r="AD14" s="1"/>
  <c r="AE14"/>
  <c r="AF14"/>
  <c r="AG14" s="1"/>
  <c r="AI14"/>
  <c r="AK14" s="1"/>
  <c r="AJ14"/>
  <c r="B15"/>
  <c r="C15"/>
  <c r="D15"/>
  <c r="E15"/>
  <c r="F15"/>
  <c r="G15"/>
  <c r="H15"/>
  <c r="I15"/>
  <c r="J15"/>
  <c r="K15"/>
  <c r="L15"/>
  <c r="M15"/>
  <c r="N15"/>
  <c r="O15" s="1"/>
  <c r="Q15"/>
  <c r="S15" s="1"/>
  <c r="R15"/>
  <c r="T15"/>
  <c r="V15" s="1"/>
  <c r="W15"/>
  <c r="X15" s="1"/>
  <c r="Z15"/>
  <c r="AB15" s="1"/>
  <c r="AC15"/>
  <c r="AE15" s="1"/>
  <c r="AF15"/>
  <c r="AG15"/>
  <c r="AI15"/>
  <c r="AJ15" s="1"/>
  <c r="B16"/>
  <c r="C16"/>
  <c r="D16"/>
  <c r="E16"/>
  <c r="F16"/>
  <c r="G16"/>
  <c r="H16"/>
  <c r="I16"/>
  <c r="J16"/>
  <c r="K16"/>
  <c r="L16"/>
  <c r="M16"/>
  <c r="N16"/>
  <c r="O16"/>
  <c r="Q16"/>
  <c r="R16" s="1"/>
  <c r="T16"/>
  <c r="V16" s="1"/>
  <c r="W16"/>
  <c r="Y16" s="1"/>
  <c r="Z16"/>
  <c r="AA16" s="1"/>
  <c r="AC16"/>
  <c r="AE16" s="1"/>
  <c r="AD16"/>
  <c r="AF16"/>
  <c r="AG16"/>
  <c r="AI16"/>
  <c r="AK16" s="1"/>
  <c r="B17"/>
  <c r="C17"/>
  <c r="D17"/>
  <c r="E17"/>
  <c r="F17"/>
  <c r="G17"/>
  <c r="H17"/>
  <c r="I17"/>
  <c r="J17"/>
  <c r="K17"/>
  <c r="L17"/>
  <c r="M17"/>
  <c r="N17"/>
  <c r="O17" s="1"/>
  <c r="Q17"/>
  <c r="R17" s="1"/>
  <c r="S17"/>
  <c r="T17"/>
  <c r="U17" s="1"/>
  <c r="W17"/>
  <c r="Y17" s="1"/>
  <c r="Z17"/>
  <c r="AB17" s="1"/>
  <c r="AC17"/>
  <c r="AD17" s="1"/>
  <c r="AF17"/>
  <c r="AH17" s="1"/>
  <c r="AI17"/>
  <c r="AK17" s="1"/>
  <c r="AJ17"/>
  <c r="B18"/>
  <c r="C18"/>
  <c r="D18"/>
  <c r="E18"/>
  <c r="F18"/>
  <c r="G18"/>
  <c r="H18"/>
  <c r="I18"/>
  <c r="J18"/>
  <c r="K18"/>
  <c r="L18"/>
  <c r="M18"/>
  <c r="N18"/>
  <c r="O18" s="1"/>
  <c r="Q18"/>
  <c r="R18" s="1"/>
  <c r="S18"/>
  <c r="T18"/>
  <c r="V18" s="1"/>
  <c r="W18"/>
  <c r="Y18" s="1"/>
  <c r="Z18"/>
  <c r="AB18" s="1"/>
  <c r="AC18"/>
  <c r="AE18" s="1"/>
  <c r="AF18"/>
  <c r="AG18" s="1"/>
  <c r="AI18"/>
  <c r="AJ18" s="1"/>
  <c r="B19"/>
  <c r="C19"/>
  <c r="D19"/>
  <c r="E19"/>
  <c r="F19"/>
  <c r="G19"/>
  <c r="H19"/>
  <c r="I19"/>
  <c r="J19"/>
  <c r="K19"/>
  <c r="L19"/>
  <c r="M19"/>
  <c r="N19"/>
  <c r="O19"/>
  <c r="Q19"/>
  <c r="S19" s="1"/>
  <c r="R19"/>
  <c r="T19"/>
  <c r="U19"/>
  <c r="V19"/>
  <c r="W19"/>
  <c r="Y19" s="1"/>
  <c r="Z19"/>
  <c r="AB19" s="1"/>
  <c r="AC19"/>
  <c r="AD19" s="1"/>
  <c r="AE19"/>
  <c r="AF19"/>
  <c r="AG19" s="1"/>
  <c r="AI19"/>
  <c r="AJ19" s="1"/>
  <c r="AK19"/>
  <c r="B20"/>
  <c r="C20"/>
  <c r="D20"/>
  <c r="E20"/>
  <c r="F20"/>
  <c r="G20"/>
  <c r="H20"/>
  <c r="I20"/>
  <c r="J20"/>
  <c r="K20"/>
  <c r="L20"/>
  <c r="M20"/>
  <c r="N20"/>
  <c r="Q20"/>
  <c r="S20" s="1"/>
  <c r="T20"/>
  <c r="V20" s="1"/>
  <c r="W20"/>
  <c r="Z20"/>
  <c r="AB20" s="1"/>
  <c r="AC20"/>
  <c r="AD20"/>
  <c r="AE20"/>
  <c r="AF20"/>
  <c r="AI20"/>
  <c r="AK20"/>
  <c r="AJ20"/>
  <c r="B21"/>
  <c r="C21"/>
  <c r="D21"/>
  <c r="E21"/>
  <c r="F21"/>
  <c r="G21"/>
  <c r="H21"/>
  <c r="I21"/>
  <c r="J21"/>
  <c r="K21"/>
  <c r="L21"/>
  <c r="M21"/>
  <c r="N21"/>
  <c r="Q21"/>
  <c r="R21"/>
  <c r="S21"/>
  <c r="T21"/>
  <c r="U21" s="1"/>
  <c r="W21"/>
  <c r="Z21"/>
  <c r="AA21" s="1"/>
  <c r="AC21"/>
  <c r="AE21" s="1"/>
  <c r="AF21"/>
  <c r="AI21"/>
  <c r="AJ21" s="1"/>
  <c r="B22"/>
  <c r="C22"/>
  <c r="D22"/>
  <c r="E22"/>
  <c r="F22"/>
  <c r="G22"/>
  <c r="H22"/>
  <c r="I22"/>
  <c r="J22"/>
  <c r="K22"/>
  <c r="L22"/>
  <c r="M22"/>
  <c r="N22"/>
  <c r="O22" s="1"/>
  <c r="Q22"/>
  <c r="R22" s="1"/>
  <c r="T22"/>
  <c r="U22" s="1"/>
  <c r="W22"/>
  <c r="Z22"/>
  <c r="AB22" s="1"/>
  <c r="AC22"/>
  <c r="AD22" s="1"/>
  <c r="AF22"/>
  <c r="AI22"/>
  <c r="AK22" s="1"/>
  <c r="B23"/>
  <c r="C23"/>
  <c r="D23"/>
  <c r="E23"/>
  <c r="F23"/>
  <c r="G23"/>
  <c r="H23"/>
  <c r="I23"/>
  <c r="J23"/>
  <c r="K23"/>
  <c r="L23"/>
  <c r="M23"/>
  <c r="N23"/>
  <c r="O23" s="1"/>
  <c r="Q23"/>
  <c r="R23"/>
  <c r="S23"/>
  <c r="T23"/>
  <c r="U23" s="1"/>
  <c r="W23"/>
  <c r="Z23"/>
  <c r="AA23" s="1"/>
  <c r="AC23"/>
  <c r="AE23" s="1"/>
  <c r="AF23"/>
  <c r="AI23"/>
  <c r="AK23" s="1"/>
  <c r="B24"/>
  <c r="C24"/>
  <c r="D24"/>
  <c r="E24"/>
  <c r="F24"/>
  <c r="G24"/>
  <c r="H24"/>
  <c r="I24"/>
  <c r="J24"/>
  <c r="K24"/>
  <c r="L24"/>
  <c r="M24"/>
  <c r="N24"/>
  <c r="O24" s="1"/>
  <c r="P24"/>
  <c r="Q24"/>
  <c r="R24" s="1"/>
  <c r="T24"/>
  <c r="V24" s="1"/>
  <c r="W24"/>
  <c r="Y24" s="1"/>
  <c r="Z24"/>
  <c r="AB24" s="1"/>
  <c r="AC24"/>
  <c r="AE24" s="1"/>
  <c r="AD24"/>
  <c r="AF24"/>
  <c r="AH24" s="1"/>
  <c r="AI24"/>
  <c r="AK24" s="1"/>
  <c r="B25"/>
  <c r="C25"/>
  <c r="D25"/>
  <c r="E25"/>
  <c r="F25"/>
  <c r="G25"/>
  <c r="H25"/>
  <c r="I25"/>
  <c r="J25"/>
  <c r="K25"/>
  <c r="L25"/>
  <c r="M25"/>
  <c r="N25"/>
  <c r="P25" s="1"/>
  <c r="Q25"/>
  <c r="R25" s="1"/>
  <c r="T25"/>
  <c r="U25"/>
  <c r="V25"/>
  <c r="W25"/>
  <c r="X25" s="1"/>
  <c r="Z25"/>
  <c r="AB25"/>
  <c r="AA25"/>
  <c r="AC25"/>
  <c r="AD25" s="1"/>
  <c r="AE25"/>
  <c r="AF25"/>
  <c r="AG25" s="1"/>
  <c r="AI25"/>
  <c r="AK25" s="1"/>
  <c r="B26"/>
  <c r="C26"/>
  <c r="D26"/>
  <c r="E26"/>
  <c r="F26"/>
  <c r="G26"/>
  <c r="H26"/>
  <c r="I26"/>
  <c r="J26"/>
  <c r="K26"/>
  <c r="L26"/>
  <c r="M26"/>
  <c r="N26"/>
  <c r="P26" s="1"/>
  <c r="Q26"/>
  <c r="S26" s="1"/>
  <c r="T26"/>
  <c r="V26" s="1"/>
  <c r="U26"/>
  <c r="W26"/>
  <c r="X26"/>
  <c r="Z26"/>
  <c r="AB26" s="1"/>
  <c r="AC26"/>
  <c r="AE26" s="1"/>
  <c r="AF26"/>
  <c r="AG26" s="1"/>
  <c r="AH26"/>
  <c r="AI26"/>
  <c r="AK26" s="1"/>
  <c r="AJ26"/>
  <c r="B27"/>
  <c r="C27"/>
  <c r="D27"/>
  <c r="E27"/>
  <c r="F27"/>
  <c r="G27"/>
  <c r="H27"/>
  <c r="I27"/>
  <c r="J27"/>
  <c r="K27"/>
  <c r="L27"/>
  <c r="M27"/>
  <c r="N27"/>
  <c r="P27" s="1"/>
  <c r="Q27"/>
  <c r="R27" s="1"/>
  <c r="S27"/>
  <c r="T27"/>
  <c r="V27" s="1"/>
  <c r="W27"/>
  <c r="X27" s="1"/>
  <c r="Z27"/>
  <c r="AA27" s="1"/>
  <c r="AC27"/>
  <c r="AD27"/>
  <c r="AE27"/>
  <c r="AF27"/>
  <c r="AG27" s="1"/>
  <c r="AI27"/>
  <c r="AK27" s="1"/>
  <c r="AJ27"/>
  <c r="B28"/>
  <c r="C28"/>
  <c r="D28"/>
  <c r="E28"/>
  <c r="F28"/>
  <c r="G28"/>
  <c r="H28"/>
  <c r="I28"/>
  <c r="J28"/>
  <c r="K28"/>
  <c r="L28"/>
  <c r="M28"/>
  <c r="N28"/>
  <c r="P28"/>
  <c r="Q28"/>
  <c r="S28" s="1"/>
  <c r="T28"/>
  <c r="V28" s="1"/>
  <c r="W28"/>
  <c r="X28" s="1"/>
  <c r="Z28"/>
  <c r="AB28" s="1"/>
  <c r="AC28"/>
  <c r="AE28" s="1"/>
  <c r="AD28"/>
  <c r="AF28"/>
  <c r="AG28"/>
  <c r="AH28"/>
  <c r="AI28"/>
  <c r="AJ28" s="1"/>
  <c r="AK28"/>
  <c r="B29"/>
  <c r="C29"/>
  <c r="D29"/>
  <c r="E29"/>
  <c r="F29"/>
  <c r="G29"/>
  <c r="H29"/>
  <c r="I29"/>
  <c r="J29"/>
  <c r="K29"/>
  <c r="L29"/>
  <c r="M29"/>
  <c r="N29"/>
  <c r="P29" s="1"/>
  <c r="Q29"/>
  <c r="S29" s="1"/>
  <c r="R29"/>
  <c r="T29"/>
  <c r="V29" s="1"/>
  <c r="U29"/>
  <c r="W29"/>
  <c r="X29" s="1"/>
  <c r="Z29"/>
  <c r="AA29" s="1"/>
  <c r="AB29"/>
  <c r="AC29"/>
  <c r="AE29" s="1"/>
  <c r="AF29"/>
  <c r="AG29" s="1"/>
  <c r="AI29"/>
  <c r="AK29" s="1"/>
  <c r="B30"/>
  <c r="C30"/>
  <c r="D30"/>
  <c r="E30"/>
  <c r="F30"/>
  <c r="G30"/>
  <c r="H30"/>
  <c r="I30"/>
  <c r="J30"/>
  <c r="K30"/>
  <c r="L30"/>
  <c r="M30"/>
  <c r="N30"/>
  <c r="P30"/>
  <c r="Q30"/>
  <c r="S30" s="1"/>
  <c r="T30"/>
  <c r="V30" s="1"/>
  <c r="W30"/>
  <c r="X30"/>
  <c r="Z30"/>
  <c r="AB30" s="1"/>
  <c r="AC30"/>
  <c r="AE30" s="1"/>
  <c r="AF30"/>
  <c r="AH30" s="1"/>
  <c r="AG30"/>
  <c r="AI30"/>
  <c r="AK30" s="1"/>
  <c r="B31"/>
  <c r="C31"/>
  <c r="D31"/>
  <c r="E31"/>
  <c r="F31"/>
  <c r="G31"/>
  <c r="H31"/>
  <c r="I31"/>
  <c r="J31"/>
  <c r="K31"/>
  <c r="L31"/>
  <c r="M31"/>
  <c r="N31"/>
  <c r="P31" s="1"/>
  <c r="Q31"/>
  <c r="R31" s="1"/>
  <c r="T31"/>
  <c r="U31"/>
  <c r="V31"/>
  <c r="W31"/>
  <c r="X31" s="1"/>
  <c r="Z31"/>
  <c r="AB31"/>
  <c r="AA31"/>
  <c r="AC31"/>
  <c r="AD31" s="1"/>
  <c r="AE31"/>
  <c r="AF31"/>
  <c r="AG31" s="1"/>
  <c r="AI31"/>
  <c r="AK31" s="1"/>
  <c r="B32"/>
  <c r="C32"/>
  <c r="D32"/>
  <c r="E32"/>
  <c r="F32"/>
  <c r="G32"/>
  <c r="H32"/>
  <c r="I32"/>
  <c r="J32"/>
  <c r="K32"/>
  <c r="L32"/>
  <c r="M32"/>
  <c r="N32"/>
  <c r="P32"/>
  <c r="Q32"/>
  <c r="S32" s="1"/>
  <c r="T32"/>
  <c r="V32" s="1"/>
  <c r="W32"/>
  <c r="X32"/>
  <c r="Z32"/>
  <c r="AB32" s="1"/>
  <c r="AC32"/>
  <c r="AE32" s="1"/>
  <c r="AF32"/>
  <c r="AG32"/>
  <c r="AH32"/>
  <c r="AI32"/>
  <c r="AJ32" s="1"/>
  <c r="AK32"/>
  <c r="B33"/>
  <c r="C33"/>
  <c r="D33"/>
  <c r="E33"/>
  <c r="F33"/>
  <c r="G33"/>
  <c r="H33"/>
  <c r="I33"/>
  <c r="J33"/>
  <c r="K33"/>
  <c r="L33"/>
  <c r="M33"/>
  <c r="N33"/>
  <c r="P33" s="1"/>
  <c r="Q33"/>
  <c r="S33" s="1"/>
  <c r="T33"/>
  <c r="U33" s="1"/>
  <c r="W33"/>
  <c r="X33" s="1"/>
  <c r="Z33"/>
  <c r="AB33" s="1"/>
  <c r="AC33"/>
  <c r="AE33" s="1"/>
  <c r="AF33"/>
  <c r="AH33" s="1"/>
  <c r="AG33"/>
  <c r="AI33"/>
  <c r="AK33" s="1"/>
  <c r="B34"/>
  <c r="C34"/>
  <c r="D34"/>
  <c r="E34"/>
  <c r="F34"/>
  <c r="G34"/>
  <c r="H34"/>
  <c r="I34"/>
  <c r="J34"/>
  <c r="K34"/>
  <c r="L34"/>
  <c r="M34"/>
  <c r="N34"/>
  <c r="P34" s="1"/>
  <c r="Q34"/>
  <c r="S34" s="1"/>
  <c r="T34"/>
  <c r="U34"/>
  <c r="V34"/>
  <c r="W34"/>
  <c r="Z34"/>
  <c r="AB34"/>
  <c r="AA34"/>
  <c r="AC34"/>
  <c r="AD34" s="1"/>
  <c r="AF34"/>
  <c r="AH34" s="1"/>
  <c r="AI34"/>
  <c r="AJ34" s="1"/>
  <c r="B35"/>
  <c r="C35"/>
  <c r="D35"/>
  <c r="E35"/>
  <c r="F35"/>
  <c r="G35"/>
  <c r="H35"/>
  <c r="I35"/>
  <c r="J35"/>
  <c r="K35"/>
  <c r="L35"/>
  <c r="M35"/>
  <c r="N35"/>
  <c r="Q35"/>
  <c r="R35"/>
  <c r="S35"/>
  <c r="T35"/>
  <c r="U35" s="1"/>
  <c r="W35"/>
  <c r="Z35"/>
  <c r="AA35" s="1"/>
  <c r="AC35"/>
  <c r="AE35" s="1"/>
  <c r="AF35"/>
  <c r="AG35" s="1"/>
  <c r="AI35"/>
  <c r="AK35" s="1"/>
  <c r="B36"/>
  <c r="C36"/>
  <c r="D36"/>
  <c r="E36"/>
  <c r="F36"/>
  <c r="G36"/>
  <c r="H36"/>
  <c r="I36"/>
  <c r="J36"/>
  <c r="K36"/>
  <c r="L36"/>
  <c r="M36"/>
  <c r="N36"/>
  <c r="P36"/>
  <c r="Q36"/>
  <c r="R36" s="1"/>
  <c r="T36"/>
  <c r="U36" s="1"/>
  <c r="W36"/>
  <c r="Y36"/>
  <c r="Z36"/>
  <c r="AB36" s="1"/>
  <c r="AC36"/>
  <c r="AE36" s="1"/>
  <c r="AF36"/>
  <c r="AG36"/>
  <c r="AI36"/>
  <c r="AK36" s="1"/>
  <c r="B37"/>
  <c r="C37"/>
  <c r="D37"/>
  <c r="E37"/>
  <c r="F37"/>
  <c r="G37"/>
  <c r="H37"/>
  <c r="I37"/>
  <c r="J37"/>
  <c r="K37"/>
  <c r="L37"/>
  <c r="M37"/>
  <c r="N37"/>
  <c r="P37" s="1"/>
  <c r="Q37"/>
  <c r="S37" s="1"/>
  <c r="T37"/>
  <c r="U37"/>
  <c r="W37"/>
  <c r="Y37" s="1"/>
  <c r="Z37"/>
  <c r="AB37" s="1"/>
  <c r="AC37"/>
  <c r="AD37"/>
  <c r="AE37"/>
  <c r="AF37"/>
  <c r="AG37" s="1"/>
  <c r="AI37"/>
  <c r="AK37"/>
  <c r="B38"/>
  <c r="C38"/>
  <c r="D38"/>
  <c r="E38"/>
  <c r="F38"/>
  <c r="G38"/>
  <c r="H38"/>
  <c r="I38"/>
  <c r="J38"/>
  <c r="K38"/>
  <c r="L38"/>
  <c r="M38"/>
  <c r="N38"/>
  <c r="P38" s="1"/>
  <c r="Q38"/>
  <c r="R38" s="1"/>
  <c r="S38"/>
  <c r="T38"/>
  <c r="U38"/>
  <c r="W38"/>
  <c r="Y38" s="1"/>
  <c r="Z38"/>
  <c r="AB38" s="1"/>
  <c r="AC38"/>
  <c r="AD38" s="1"/>
  <c r="AF38"/>
  <c r="AG38" s="1"/>
  <c r="AI38"/>
  <c r="AK38"/>
  <c r="B39"/>
  <c r="C39"/>
  <c r="D39"/>
  <c r="E39"/>
  <c r="F39"/>
  <c r="G39"/>
  <c r="H39"/>
  <c r="I39"/>
  <c r="J39"/>
  <c r="K39"/>
  <c r="L39"/>
  <c r="M39"/>
  <c r="N39"/>
  <c r="P39" s="1"/>
  <c r="Q39"/>
  <c r="S39" s="1"/>
  <c r="T39"/>
  <c r="U39" s="1"/>
  <c r="W39"/>
  <c r="X39" s="1"/>
  <c r="Z39"/>
  <c r="AA39" s="1"/>
  <c r="AC39"/>
  <c r="AE39" s="1"/>
  <c r="AF39"/>
  <c r="AG39" s="1"/>
  <c r="AI39"/>
  <c r="AK39" s="1"/>
  <c r="B40"/>
  <c r="C40"/>
  <c r="D40"/>
  <c r="E40"/>
  <c r="F40"/>
  <c r="G40"/>
  <c r="H40"/>
  <c r="I40"/>
  <c r="J40"/>
  <c r="K40"/>
  <c r="L40"/>
  <c r="M40"/>
  <c r="N40"/>
  <c r="P40"/>
  <c r="Q40"/>
  <c r="R40" s="1"/>
  <c r="T40"/>
  <c r="U40" s="1"/>
  <c r="W40"/>
  <c r="Y40"/>
  <c r="Z40"/>
  <c r="AB40" s="1"/>
  <c r="AC40"/>
  <c r="AD40" s="1"/>
  <c r="AE40"/>
  <c r="AF40"/>
  <c r="AG40"/>
  <c r="AI40"/>
  <c r="AK40" s="1"/>
  <c r="B41"/>
  <c r="C41"/>
  <c r="D41"/>
  <c r="E41"/>
  <c r="F41"/>
  <c r="G41"/>
  <c r="H41"/>
  <c r="I41"/>
  <c r="J41"/>
  <c r="K41"/>
  <c r="L41"/>
  <c r="M41"/>
  <c r="N41"/>
  <c r="P41" s="1"/>
  <c r="Q41"/>
  <c r="S41" s="1"/>
  <c r="T41"/>
  <c r="U41"/>
  <c r="W41"/>
  <c r="Y41" s="1"/>
  <c r="Z41"/>
  <c r="AA41" s="1"/>
  <c r="AB41"/>
  <c r="AC41"/>
  <c r="AE41" s="1"/>
  <c r="AD41"/>
  <c r="AF41"/>
  <c r="AG41" s="1"/>
  <c r="AI41"/>
  <c r="AK41"/>
  <c r="B42"/>
  <c r="C42"/>
  <c r="D42"/>
  <c r="E42"/>
  <c r="F42"/>
  <c r="G42"/>
  <c r="H42"/>
  <c r="I42"/>
  <c r="J42"/>
  <c r="K42"/>
  <c r="L42"/>
  <c r="M42"/>
  <c r="N42"/>
  <c r="P42" s="1"/>
  <c r="Q42"/>
  <c r="S42" s="1"/>
  <c r="T42"/>
  <c r="U42"/>
  <c r="W42"/>
  <c r="Y42" s="1"/>
  <c r="Z42"/>
  <c r="AA42" s="1"/>
  <c r="AB42"/>
  <c r="AC42"/>
  <c r="AD42" s="1"/>
  <c r="AF42"/>
  <c r="AG42" s="1"/>
  <c r="AI42"/>
  <c r="AK42"/>
  <c r="B43"/>
  <c r="C43"/>
  <c r="D43"/>
  <c r="E43"/>
  <c r="F43"/>
  <c r="G43"/>
  <c r="H43"/>
  <c r="I43"/>
  <c r="J43"/>
  <c r="K43"/>
  <c r="L43"/>
  <c r="M43"/>
  <c r="N43"/>
  <c r="P43" s="1"/>
  <c r="Q43"/>
  <c r="R43" s="1"/>
  <c r="S43"/>
  <c r="T43"/>
  <c r="U43" s="1"/>
  <c r="W43"/>
  <c r="Y43" s="1"/>
  <c r="Z43"/>
  <c r="AA43" s="1"/>
  <c r="AC43"/>
  <c r="AE43" s="1"/>
  <c r="AF43"/>
  <c r="AG43" s="1"/>
  <c r="AI43"/>
  <c r="AK43" s="1"/>
  <c r="B44"/>
  <c r="C44"/>
  <c r="D44"/>
  <c r="E44"/>
  <c r="F44"/>
  <c r="G44"/>
  <c r="H44"/>
  <c r="I44"/>
  <c r="J44"/>
  <c r="K44"/>
  <c r="L44"/>
  <c r="M44"/>
  <c r="N44"/>
  <c r="P44"/>
  <c r="Q44"/>
  <c r="R44" s="1"/>
  <c r="T44"/>
  <c r="U44" s="1"/>
  <c r="W44"/>
  <c r="Y44"/>
  <c r="Z44"/>
  <c r="AB44" s="1"/>
  <c r="AC44"/>
  <c r="AE44" s="1"/>
  <c r="AF44"/>
  <c r="AG44"/>
  <c r="AI44"/>
  <c r="AK44" s="1"/>
  <c r="B45"/>
  <c r="C45"/>
  <c r="D45"/>
  <c r="E45"/>
  <c r="F45"/>
  <c r="G45"/>
  <c r="H45"/>
  <c r="I45"/>
  <c r="J45"/>
  <c r="K45"/>
  <c r="L45"/>
  <c r="M45"/>
  <c r="N45"/>
  <c r="P45" s="1"/>
  <c r="Q45"/>
  <c r="S45" s="1"/>
  <c r="T45"/>
  <c r="U45"/>
  <c r="W45"/>
  <c r="Y45" s="1"/>
  <c r="Z45"/>
  <c r="AB45" s="1"/>
  <c r="AC45"/>
  <c r="AD45"/>
  <c r="AE45"/>
  <c r="AF45"/>
  <c r="AG45" s="1"/>
  <c r="AI45"/>
  <c r="AK45"/>
  <c r="B46"/>
  <c r="C46"/>
  <c r="D46"/>
  <c r="E46"/>
  <c r="F46"/>
  <c r="G46"/>
  <c r="H46"/>
  <c r="I46"/>
  <c r="J46"/>
  <c r="K46"/>
  <c r="L46"/>
  <c r="M46"/>
  <c r="N46"/>
  <c r="P46" s="1"/>
  <c r="Q46"/>
  <c r="R46" s="1"/>
  <c r="S46"/>
  <c r="T46"/>
  <c r="U46"/>
  <c r="W46"/>
  <c r="Y46" s="1"/>
  <c r="Z46"/>
  <c r="AB46" s="1"/>
  <c r="AC46"/>
  <c r="AD46" s="1"/>
  <c r="AF46"/>
  <c r="AG46" s="1"/>
  <c r="AI46"/>
  <c r="AK46"/>
  <c r="B47"/>
  <c r="C47"/>
  <c r="D47"/>
  <c r="E47"/>
  <c r="F47"/>
  <c r="G47"/>
  <c r="H47"/>
  <c r="I47"/>
  <c r="J47"/>
  <c r="K47"/>
  <c r="L47"/>
  <c r="M47"/>
  <c r="N47"/>
  <c r="P47" s="1"/>
  <c r="Q47"/>
  <c r="S47" s="1"/>
  <c r="T47"/>
  <c r="U47" s="1"/>
  <c r="W47"/>
  <c r="X47" s="1"/>
  <c r="Z47"/>
  <c r="AB47"/>
  <c r="AC47"/>
  <c r="AD47" s="1"/>
  <c r="AF47"/>
  <c r="AH47" s="1"/>
  <c r="AI47"/>
  <c r="AJ47" s="1"/>
  <c r="AK47"/>
  <c r="B48"/>
  <c r="C48"/>
  <c r="D48"/>
  <c r="E48"/>
  <c r="F48"/>
  <c r="G48"/>
  <c r="H48"/>
  <c r="I48"/>
  <c r="J48"/>
  <c r="K48"/>
  <c r="L48"/>
  <c r="M48"/>
  <c r="N48"/>
  <c r="P48" s="1"/>
  <c r="Q48"/>
  <c r="S48" s="1"/>
  <c r="T48"/>
  <c r="U48"/>
  <c r="V48"/>
  <c r="W48"/>
  <c r="Y48" s="1"/>
  <c r="X48"/>
  <c r="Z48"/>
  <c r="AB48" s="1"/>
  <c r="AC48"/>
  <c r="AD48" s="1"/>
  <c r="AE48"/>
  <c r="AF48"/>
  <c r="AH48" s="1"/>
  <c r="AG48"/>
  <c r="AI48"/>
  <c r="AK48" s="1"/>
  <c r="B49"/>
  <c r="C49"/>
  <c r="D49"/>
  <c r="E49"/>
  <c r="F49"/>
  <c r="G49"/>
  <c r="H49"/>
  <c r="I49"/>
  <c r="J49"/>
  <c r="K49"/>
  <c r="L49"/>
  <c r="M49"/>
  <c r="N49"/>
  <c r="P49" s="1"/>
  <c r="Q49"/>
  <c r="R49" s="1"/>
  <c r="S49"/>
  <c r="T49"/>
  <c r="U49" s="1"/>
  <c r="W49"/>
  <c r="X49" s="1"/>
  <c r="Z49"/>
  <c r="AB49"/>
  <c r="AC49"/>
  <c r="AD49" s="1"/>
  <c r="AF49"/>
  <c r="AH49" s="1"/>
  <c r="AI49"/>
  <c r="AK49"/>
  <c r="AJ49"/>
  <c r="B50"/>
  <c r="C50"/>
  <c r="D50"/>
  <c r="E50"/>
  <c r="F50"/>
  <c r="G50"/>
  <c r="H50"/>
  <c r="I50"/>
  <c r="J50"/>
  <c r="K50"/>
  <c r="L50"/>
  <c r="M50"/>
  <c r="N50"/>
  <c r="P50" s="1"/>
  <c r="Q50"/>
  <c r="S50" s="1"/>
  <c r="T50"/>
  <c r="V50" s="1"/>
  <c r="U50"/>
  <c r="W50"/>
  <c r="X50" s="1"/>
  <c r="Z50"/>
  <c r="AB50" s="1"/>
  <c r="AC50"/>
  <c r="AE50" s="1"/>
  <c r="AF50"/>
  <c r="AG50"/>
  <c r="AH50"/>
  <c r="AI50"/>
  <c r="AK50" s="1"/>
  <c r="B51"/>
  <c r="C51"/>
  <c r="D51"/>
  <c r="E51"/>
  <c r="F51"/>
  <c r="G51"/>
  <c r="H51"/>
  <c r="I51"/>
  <c r="J51"/>
  <c r="K51"/>
  <c r="L51"/>
  <c r="M51"/>
  <c r="N51"/>
  <c r="P51" s="1"/>
  <c r="Q51"/>
  <c r="S51" s="1"/>
  <c r="T51"/>
  <c r="U51" s="1"/>
  <c r="W51"/>
  <c r="X51" s="1"/>
  <c r="Z51"/>
  <c r="AB51"/>
  <c r="AC51"/>
  <c r="AD51" s="1"/>
  <c r="AF51"/>
  <c r="AH51" s="1"/>
  <c r="AI51"/>
  <c r="AJ51" s="1"/>
  <c r="AK51"/>
  <c r="B52"/>
  <c r="C52"/>
  <c r="D52"/>
  <c r="E52"/>
  <c r="F52"/>
  <c r="G52"/>
  <c r="H52"/>
  <c r="I52"/>
  <c r="J52"/>
  <c r="K52"/>
  <c r="L52"/>
  <c r="M52"/>
  <c r="N52"/>
  <c r="P52" s="1"/>
  <c r="Q52"/>
  <c r="S52" s="1"/>
  <c r="T52"/>
  <c r="U52"/>
  <c r="V52"/>
  <c r="W52"/>
  <c r="Y52" s="1"/>
  <c r="X52"/>
  <c r="Z52"/>
  <c r="AB52" s="1"/>
  <c r="AC52"/>
  <c r="AD52" s="1"/>
  <c r="AE52"/>
  <c r="AF52"/>
  <c r="AH52" s="1"/>
  <c r="AG52"/>
  <c r="AI52"/>
  <c r="AK52" s="1"/>
  <c r="B53"/>
  <c r="C53"/>
  <c r="D53"/>
  <c r="E53"/>
  <c r="F53"/>
  <c r="G53"/>
  <c r="H53"/>
  <c r="I53"/>
  <c r="J53"/>
  <c r="K53"/>
  <c r="L53"/>
  <c r="M53"/>
  <c r="N53"/>
  <c r="P53" s="1"/>
  <c r="Q53"/>
  <c r="R53" s="1"/>
  <c r="S53"/>
  <c r="T53"/>
  <c r="U53" s="1"/>
  <c r="W53"/>
  <c r="X53" s="1"/>
  <c r="Z53"/>
  <c r="AB53"/>
  <c r="AC53"/>
  <c r="AD53" s="1"/>
  <c r="AF53"/>
  <c r="AH53" s="1"/>
  <c r="AI53"/>
  <c r="AK53"/>
  <c r="AJ53"/>
  <c r="B54"/>
  <c r="C54"/>
  <c r="D54"/>
  <c r="E54"/>
  <c r="F54"/>
  <c r="G54"/>
  <c r="H54"/>
  <c r="I54"/>
  <c r="J54"/>
  <c r="K54"/>
  <c r="L54"/>
  <c r="M54"/>
  <c r="N54"/>
  <c r="P54" s="1"/>
  <c r="Q54"/>
  <c r="S54" s="1"/>
  <c r="T54"/>
  <c r="V54" s="1"/>
  <c r="U54"/>
  <c r="W54"/>
  <c r="X54" s="1"/>
  <c r="Z54"/>
  <c r="AB54" s="1"/>
  <c r="AC54"/>
  <c r="AE54" s="1"/>
  <c r="AF54"/>
  <c r="AG54"/>
  <c r="AH54"/>
  <c r="AI54"/>
  <c r="AK54" s="1"/>
  <c r="B55"/>
  <c r="C55"/>
  <c r="D55"/>
  <c r="E55"/>
  <c r="F55"/>
  <c r="G55"/>
  <c r="H55"/>
  <c r="I55"/>
  <c r="J55"/>
  <c r="K55"/>
  <c r="L55"/>
  <c r="M55"/>
  <c r="N55"/>
  <c r="P55" s="1"/>
  <c r="Q55"/>
  <c r="S55" s="1"/>
  <c r="T55"/>
  <c r="U55" s="1"/>
  <c r="W55"/>
  <c r="X55" s="1"/>
  <c r="Z55"/>
  <c r="AB55"/>
  <c r="AC55"/>
  <c r="AD55" s="1"/>
  <c r="AF55"/>
  <c r="AH55" s="1"/>
  <c r="AI55"/>
  <c r="AJ55" s="1"/>
  <c r="AK55"/>
  <c r="B56"/>
  <c r="C56"/>
  <c r="D56"/>
  <c r="E56"/>
  <c r="F56"/>
  <c r="G56"/>
  <c r="H56"/>
  <c r="I56"/>
  <c r="J56"/>
  <c r="K56"/>
  <c r="L56"/>
  <c r="M56"/>
  <c r="N56"/>
  <c r="P56" s="1"/>
  <c r="Q56"/>
  <c r="S56" s="1"/>
  <c r="T56"/>
  <c r="U56"/>
  <c r="V56"/>
  <c r="W56"/>
  <c r="Y56" s="1"/>
  <c r="X56"/>
  <c r="Z56"/>
  <c r="AB56" s="1"/>
  <c r="AC56"/>
  <c r="AD56" s="1"/>
  <c r="AE56"/>
  <c r="AF56"/>
  <c r="AH56" s="1"/>
  <c r="AG56"/>
  <c r="AI56"/>
  <c r="AK56" s="1"/>
  <c r="B57"/>
  <c r="C57"/>
  <c r="D57"/>
  <c r="E57"/>
  <c r="F57"/>
  <c r="G57"/>
  <c r="H57"/>
  <c r="I57"/>
  <c r="J57"/>
  <c r="K57"/>
  <c r="L57"/>
  <c r="M57"/>
  <c r="N57"/>
  <c r="P57" s="1"/>
  <c r="Q57"/>
  <c r="R57" s="1"/>
  <c r="S57"/>
  <c r="T57"/>
  <c r="U57" s="1"/>
  <c r="W57"/>
  <c r="X57" s="1"/>
  <c r="Z57"/>
  <c r="AB57"/>
  <c r="AC57"/>
  <c r="AD57" s="1"/>
  <c r="AF57"/>
  <c r="AH57" s="1"/>
  <c r="AI57"/>
  <c r="AK57"/>
  <c r="AJ57"/>
  <c r="B58"/>
  <c r="C58"/>
  <c r="D58"/>
  <c r="E58"/>
  <c r="F58"/>
  <c r="G58"/>
  <c r="H58"/>
  <c r="I58"/>
  <c r="J58"/>
  <c r="K58"/>
  <c r="L58"/>
  <c r="M58"/>
  <c r="N58"/>
  <c r="O58" s="1"/>
  <c r="Q58"/>
  <c r="S58" s="1"/>
  <c r="T58"/>
  <c r="V58" s="1"/>
  <c r="U58"/>
  <c r="W58"/>
  <c r="X58" s="1"/>
  <c r="Z58"/>
  <c r="AA58" s="1"/>
  <c r="AC58"/>
  <c r="AE58" s="1"/>
  <c r="AF58"/>
  <c r="AG58"/>
  <c r="AH58"/>
  <c r="AI58"/>
  <c r="AK58" s="1"/>
  <c r="B59"/>
  <c r="C59"/>
  <c r="D59"/>
  <c r="E59"/>
  <c r="F59"/>
  <c r="G59"/>
  <c r="H59"/>
  <c r="I59"/>
  <c r="J59"/>
  <c r="K59"/>
  <c r="L59"/>
  <c r="M59"/>
  <c r="N59"/>
  <c r="P59" s="1"/>
  <c r="Q59"/>
  <c r="S59" s="1"/>
  <c r="T59"/>
  <c r="U59" s="1"/>
  <c r="W59"/>
  <c r="X59" s="1"/>
  <c r="Z59"/>
  <c r="AB59"/>
  <c r="AC59"/>
  <c r="AD59" s="1"/>
  <c r="AF59"/>
  <c r="AH59" s="1"/>
  <c r="AI59"/>
  <c r="AJ59" s="1"/>
  <c r="AK59"/>
  <c r="B60"/>
  <c r="C60"/>
  <c r="D60"/>
  <c r="E60"/>
  <c r="F60"/>
  <c r="G60"/>
  <c r="H60"/>
  <c r="I60"/>
  <c r="J60"/>
  <c r="K60"/>
  <c r="L60"/>
  <c r="M60"/>
  <c r="N60"/>
  <c r="O60" s="1"/>
  <c r="Q60"/>
  <c r="S60" s="1"/>
  <c r="T60"/>
  <c r="U60"/>
  <c r="V60"/>
  <c r="W60"/>
  <c r="Y60" s="1"/>
  <c r="X60"/>
  <c r="Z60"/>
  <c r="AA60" s="1"/>
  <c r="AC60"/>
  <c r="AD60" s="1"/>
  <c r="AE60"/>
  <c r="AF60"/>
  <c r="AH60" s="1"/>
  <c r="AG60"/>
  <c r="AI60"/>
  <c r="AK60" s="1"/>
  <c r="B61"/>
  <c r="C61"/>
  <c r="D61"/>
  <c r="E61"/>
  <c r="F61"/>
  <c r="G61"/>
  <c r="H61"/>
  <c r="I61"/>
  <c r="J61"/>
  <c r="K61"/>
  <c r="L61"/>
  <c r="M61"/>
  <c r="N61"/>
  <c r="P61" s="1"/>
  <c r="Q61"/>
  <c r="R61" s="1"/>
  <c r="S61"/>
  <c r="T61"/>
  <c r="U61" s="1"/>
  <c r="W61"/>
  <c r="X61" s="1"/>
  <c r="Z61"/>
  <c r="AB61"/>
  <c r="AC61"/>
  <c r="AD61" s="1"/>
  <c r="AF61"/>
  <c r="AH61" s="1"/>
  <c r="AI61"/>
  <c r="AK61"/>
  <c r="AJ61"/>
  <c r="AI2"/>
  <c r="AK2" s="1"/>
  <c r="AF2"/>
  <c r="AH2" s="1"/>
  <c r="AC2"/>
  <c r="AE2"/>
  <c r="Z2"/>
  <c r="AB2" s="1"/>
  <c r="W2"/>
  <c r="Y2" s="1"/>
  <c r="T2"/>
  <c r="U2"/>
  <c r="V2"/>
  <c r="Q2"/>
  <c r="S2" s="1"/>
  <c r="N2"/>
  <c r="P2" s="1"/>
  <c r="M2"/>
  <c r="L2"/>
  <c r="K2"/>
  <c r="J2"/>
  <c r="I2"/>
  <c r="H2"/>
  <c r="G2"/>
  <c r="F2"/>
  <c r="E2"/>
  <c r="D2"/>
  <c r="C2"/>
  <c r="B2"/>
  <c r="B61" i="10"/>
  <c r="C61"/>
  <c r="D61"/>
  <c r="E61"/>
  <c r="B62"/>
  <c r="C62"/>
  <c r="D62"/>
  <c r="E62"/>
  <c r="B63"/>
  <c r="C63"/>
  <c r="D63"/>
  <c r="E63"/>
  <c r="B64"/>
  <c r="C64"/>
  <c r="D64"/>
  <c r="E64"/>
  <c r="B65"/>
  <c r="C65"/>
  <c r="D65"/>
  <c r="E65"/>
  <c r="B66"/>
  <c r="C66"/>
  <c r="D66"/>
  <c r="E66"/>
  <c r="B67"/>
  <c r="C67"/>
  <c r="D67"/>
  <c r="E67"/>
  <c r="B68"/>
  <c r="C68"/>
  <c r="D68"/>
  <c r="E68"/>
  <c r="B69"/>
  <c r="C69"/>
  <c r="D69"/>
  <c r="E69"/>
  <c r="B70"/>
  <c r="C70"/>
  <c r="D70"/>
  <c r="E70"/>
  <c r="Q11" i="18"/>
  <c r="Q10"/>
  <c r="Q9"/>
  <c r="Q8"/>
  <c r="Q7"/>
  <c r="Q6"/>
  <c r="P11"/>
  <c r="P10"/>
  <c r="P9"/>
  <c r="P8"/>
  <c r="P7"/>
  <c r="O11"/>
  <c r="O10"/>
  <c r="O9"/>
  <c r="O8"/>
  <c r="O7"/>
  <c r="N11"/>
  <c r="N10"/>
  <c r="N9"/>
  <c r="N8"/>
  <c r="N7"/>
  <c r="M11"/>
  <c r="M10"/>
  <c r="M9"/>
  <c r="M8"/>
  <c r="M7"/>
  <c r="L11"/>
  <c r="L10"/>
  <c r="R10" s="1"/>
  <c r="L9"/>
  <c r="L8"/>
  <c r="L7"/>
  <c r="P6"/>
  <c r="O6"/>
  <c r="N6"/>
  <c r="M6"/>
  <c r="L6"/>
  <c r="Q5"/>
  <c r="P5"/>
  <c r="O5"/>
  <c r="N5"/>
  <c r="M5"/>
  <c r="L5"/>
  <c r="Q4"/>
  <c r="P4"/>
  <c r="O4"/>
  <c r="N4"/>
  <c r="M4"/>
  <c r="L4"/>
  <c r="A4" i="10"/>
  <c r="A3"/>
  <c r="A2"/>
  <c r="A1"/>
  <c r="D11"/>
  <c r="B12"/>
  <c r="C12"/>
  <c r="D12"/>
  <c r="E12"/>
  <c r="B13"/>
  <c r="C13"/>
  <c r="D13"/>
  <c r="E13"/>
  <c r="B14"/>
  <c r="C14"/>
  <c r="D14"/>
  <c r="E14"/>
  <c r="B15"/>
  <c r="C15"/>
  <c r="D15"/>
  <c r="E15"/>
  <c r="B16"/>
  <c r="C16"/>
  <c r="D16"/>
  <c r="E16"/>
  <c r="B17"/>
  <c r="C17"/>
  <c r="D17"/>
  <c r="E17"/>
  <c r="B18"/>
  <c r="C18"/>
  <c r="D18"/>
  <c r="E18"/>
  <c r="B19"/>
  <c r="C19"/>
  <c r="D19"/>
  <c r="E19"/>
  <c r="B20"/>
  <c r="C20"/>
  <c r="D20"/>
  <c r="E20"/>
  <c r="B21"/>
  <c r="C21"/>
  <c r="D21"/>
  <c r="E21"/>
  <c r="B22"/>
  <c r="C22"/>
  <c r="D22"/>
  <c r="E22"/>
  <c r="B23"/>
  <c r="C23"/>
  <c r="D23"/>
  <c r="E23"/>
  <c r="B24"/>
  <c r="C24"/>
  <c r="D24"/>
  <c r="E24"/>
  <c r="B25"/>
  <c r="C25"/>
  <c r="D25"/>
  <c r="E25"/>
  <c r="B26"/>
  <c r="C26"/>
  <c r="D26"/>
  <c r="E26"/>
  <c r="B27"/>
  <c r="C27"/>
  <c r="D27"/>
  <c r="E27"/>
  <c r="B28"/>
  <c r="C28"/>
  <c r="D28"/>
  <c r="E28"/>
  <c r="B29"/>
  <c r="C29"/>
  <c r="D29"/>
  <c r="E29"/>
  <c r="B30"/>
  <c r="C30"/>
  <c r="D30"/>
  <c r="E30"/>
  <c r="B31"/>
  <c r="C31"/>
  <c r="D31"/>
  <c r="E31"/>
  <c r="B32"/>
  <c r="C32"/>
  <c r="D32"/>
  <c r="E32"/>
  <c r="B33"/>
  <c r="C33"/>
  <c r="D33"/>
  <c r="E33"/>
  <c r="B34"/>
  <c r="C34"/>
  <c r="D34"/>
  <c r="E34"/>
  <c r="B35"/>
  <c r="C35"/>
  <c r="D35"/>
  <c r="E35"/>
  <c r="B36"/>
  <c r="C36"/>
  <c r="D36"/>
  <c r="E36"/>
  <c r="B37"/>
  <c r="C37"/>
  <c r="D37"/>
  <c r="E37"/>
  <c r="B38"/>
  <c r="C38"/>
  <c r="D38"/>
  <c r="E38"/>
  <c r="B39"/>
  <c r="C39"/>
  <c r="D39"/>
  <c r="E39"/>
  <c r="B40"/>
  <c r="C40"/>
  <c r="D40"/>
  <c r="E40"/>
  <c r="B41"/>
  <c r="C41"/>
  <c r="D41"/>
  <c r="E41"/>
  <c r="B42"/>
  <c r="C42"/>
  <c r="D42"/>
  <c r="E42"/>
  <c r="B43"/>
  <c r="C43"/>
  <c r="D43"/>
  <c r="E43"/>
  <c r="B44"/>
  <c r="C44"/>
  <c r="D44"/>
  <c r="E44"/>
  <c r="B45"/>
  <c r="C45"/>
  <c r="D45"/>
  <c r="E45"/>
  <c r="B46"/>
  <c r="C46"/>
  <c r="D46"/>
  <c r="E46"/>
  <c r="B47"/>
  <c r="C47"/>
  <c r="D47"/>
  <c r="E47"/>
  <c r="B48"/>
  <c r="C48"/>
  <c r="D48"/>
  <c r="E48"/>
  <c r="B49"/>
  <c r="C49"/>
  <c r="D49"/>
  <c r="E49"/>
  <c r="B50"/>
  <c r="C50"/>
  <c r="D50"/>
  <c r="E50"/>
  <c r="B51"/>
  <c r="C51"/>
  <c r="D51"/>
  <c r="E51"/>
  <c r="B52"/>
  <c r="C52"/>
  <c r="D52"/>
  <c r="E52"/>
  <c r="B53"/>
  <c r="C53"/>
  <c r="D53"/>
  <c r="E53"/>
  <c r="B54"/>
  <c r="C54"/>
  <c r="D54"/>
  <c r="E54"/>
  <c r="B55"/>
  <c r="C55"/>
  <c r="D55"/>
  <c r="E55"/>
  <c r="B56"/>
  <c r="C56"/>
  <c r="D56"/>
  <c r="E56"/>
  <c r="B57"/>
  <c r="C57"/>
  <c r="D57"/>
  <c r="E57"/>
  <c r="B58"/>
  <c r="C58"/>
  <c r="D58"/>
  <c r="E58"/>
  <c r="B59"/>
  <c r="C59"/>
  <c r="D59"/>
  <c r="E59"/>
  <c r="B60"/>
  <c r="C60"/>
  <c r="D60"/>
  <c r="E60"/>
  <c r="E11"/>
  <c r="B11"/>
  <c r="D1" i="27"/>
  <c r="D5" i="10"/>
  <c r="C5"/>
  <c r="B7"/>
  <c r="L7"/>
  <c r="C6" i="20"/>
  <c r="C7"/>
  <c r="C8"/>
  <c r="C9"/>
  <c r="C10"/>
  <c r="C2"/>
  <c r="C3"/>
  <c r="C4"/>
  <c r="C5"/>
  <c r="R2" i="30"/>
  <c r="AD2"/>
  <c r="AB60"/>
  <c r="AB58"/>
  <c r="P58"/>
  <c r="AA61"/>
  <c r="O61"/>
  <c r="AA59"/>
  <c r="O59"/>
  <c r="AA57"/>
  <c r="O57"/>
  <c r="AA56"/>
  <c r="AA55"/>
  <c r="O55"/>
  <c r="AA54"/>
  <c r="O54"/>
  <c r="AA53"/>
  <c r="O53"/>
  <c r="AA52"/>
  <c r="AA51"/>
  <c r="O51"/>
  <c r="AA50"/>
  <c r="O50"/>
  <c r="AA49"/>
  <c r="O49"/>
  <c r="AA48"/>
  <c r="AA47"/>
  <c r="O47"/>
  <c r="AH46"/>
  <c r="X46"/>
  <c r="O46"/>
  <c r="AH45"/>
  <c r="X45"/>
  <c r="O45"/>
  <c r="AH44"/>
  <c r="X44"/>
  <c r="O44"/>
  <c r="AH43"/>
  <c r="X43"/>
  <c r="O43"/>
  <c r="AH42"/>
  <c r="X42"/>
  <c r="O42"/>
  <c r="X41"/>
  <c r="AH40"/>
  <c r="X40"/>
  <c r="O40"/>
  <c r="O39"/>
  <c r="AH38"/>
  <c r="X38"/>
  <c r="O38"/>
  <c r="AH37"/>
  <c r="X37"/>
  <c r="O37"/>
  <c r="AH36"/>
  <c r="X36"/>
  <c r="O36"/>
  <c r="AH35"/>
  <c r="X35"/>
  <c r="Y35"/>
  <c r="AK34"/>
  <c r="AA33"/>
  <c r="X34"/>
  <c r="Y34"/>
  <c r="AJ46"/>
  <c r="V46"/>
  <c r="AJ45"/>
  <c r="V45"/>
  <c r="AJ44"/>
  <c r="V43"/>
  <c r="AJ42"/>
  <c r="V42"/>
  <c r="AJ41"/>
  <c r="V41"/>
  <c r="AJ40"/>
  <c r="V40"/>
  <c r="AJ39"/>
  <c r="V39"/>
  <c r="AJ38"/>
  <c r="V38"/>
  <c r="AJ37"/>
  <c r="V37"/>
  <c r="AJ36"/>
  <c r="R33"/>
  <c r="P35"/>
  <c r="O35"/>
  <c r="Y23"/>
  <c r="X23"/>
  <c r="O21"/>
  <c r="P21"/>
  <c r="O20"/>
  <c r="P20"/>
  <c r="AG23"/>
  <c r="AH23"/>
  <c r="Y22"/>
  <c r="X22"/>
  <c r="O34"/>
  <c r="Y33"/>
  <c r="O33"/>
  <c r="Y32"/>
  <c r="O32"/>
  <c r="Y31"/>
  <c r="O31"/>
  <c r="Y30"/>
  <c r="O30"/>
  <c r="O29"/>
  <c r="Y28"/>
  <c r="O28"/>
  <c r="Y27"/>
  <c r="Y26"/>
  <c r="O26"/>
  <c r="Y25"/>
  <c r="O25"/>
  <c r="P23"/>
  <c r="AG22"/>
  <c r="AH22"/>
  <c r="V22"/>
  <c r="Y21"/>
  <c r="X21"/>
  <c r="Y20"/>
  <c r="X20"/>
  <c r="P22"/>
  <c r="AG21"/>
  <c r="AH21"/>
  <c r="AG20"/>
  <c r="AH20"/>
  <c r="V13"/>
  <c r="U13"/>
  <c r="AJ12"/>
  <c r="AH11"/>
  <c r="AG11"/>
  <c r="AJ10"/>
  <c r="AH9"/>
  <c r="AG9"/>
  <c r="AJ8"/>
  <c r="AH7"/>
  <c r="AG7"/>
  <c r="AG5"/>
  <c r="AH3"/>
  <c r="AG3"/>
  <c r="V11"/>
  <c r="U11"/>
  <c r="V7"/>
  <c r="U7"/>
  <c r="V5"/>
  <c r="U5"/>
  <c r="V3"/>
  <c r="U3"/>
  <c r="P19"/>
  <c r="P18"/>
  <c r="P17"/>
  <c r="P16"/>
  <c r="P15"/>
  <c r="P14"/>
  <c r="AH12"/>
  <c r="AG12"/>
  <c r="AH10"/>
  <c r="AG10"/>
  <c r="AH8"/>
  <c r="AG8"/>
  <c r="AH6"/>
  <c r="AG6"/>
  <c r="AH4"/>
  <c r="AG4"/>
  <c r="AH19"/>
  <c r="X19"/>
  <c r="AH18"/>
  <c r="X17"/>
  <c r="AH16"/>
  <c r="AH15"/>
  <c r="AH14"/>
  <c r="X14"/>
  <c r="AH13"/>
  <c r="V12"/>
  <c r="U12"/>
  <c r="X11"/>
  <c r="V10"/>
  <c r="U10"/>
  <c r="X9"/>
  <c r="V8"/>
  <c r="U8"/>
  <c r="X7"/>
  <c r="V6"/>
  <c r="U6"/>
  <c r="X5"/>
  <c r="V4"/>
  <c r="U4"/>
  <c r="X3"/>
  <c r="X16" l="1"/>
  <c r="X18"/>
  <c r="AJ4"/>
  <c r="AJ23"/>
  <c r="Y29"/>
  <c r="V36"/>
  <c r="V44"/>
  <c r="AH39"/>
  <c r="O41"/>
  <c r="O48"/>
  <c r="O52"/>
  <c r="O56"/>
  <c r="AG2"/>
  <c r="R4" i="18"/>
  <c r="R9"/>
  <c r="AA2" i="30"/>
  <c r="P60"/>
  <c r="R59"/>
  <c r="AD58"/>
  <c r="Y58"/>
  <c r="R55"/>
  <c r="AD54"/>
  <c r="Y54"/>
  <c r="R51"/>
  <c r="AD50"/>
  <c r="Y50"/>
  <c r="R47"/>
  <c r="AA46"/>
  <c r="AA45"/>
  <c r="AD44"/>
  <c r="R42"/>
  <c r="Y39"/>
  <c r="R39"/>
  <c r="AA38"/>
  <c r="AA37"/>
  <c r="AD36"/>
  <c r="R34"/>
  <c r="AJ33"/>
  <c r="S31"/>
  <c r="AJ30"/>
  <c r="AD29"/>
  <c r="U28"/>
  <c r="AB27"/>
  <c r="U27"/>
  <c r="AD26"/>
  <c r="S25"/>
  <c r="AJ24"/>
  <c r="X24"/>
  <c r="AA22"/>
  <c r="AK21"/>
  <c r="AA20"/>
  <c r="U20"/>
  <c r="AA19"/>
  <c r="AK18"/>
  <c r="AD18"/>
  <c r="AG17"/>
  <c r="AA17"/>
  <c r="AD15"/>
  <c r="Y15"/>
  <c r="R14"/>
  <c r="AK13"/>
  <c r="Y13"/>
  <c r="AA12"/>
  <c r="O11"/>
  <c r="AK7"/>
  <c r="AD7"/>
  <c r="R7"/>
  <c r="Y6"/>
  <c r="R6"/>
  <c r="AA5"/>
  <c r="O3"/>
  <c r="V9"/>
  <c r="AJ6"/>
  <c r="AJ43"/>
  <c r="R5" i="18"/>
  <c r="R6"/>
  <c r="R8"/>
  <c r="AG24" i="30"/>
  <c r="AD23"/>
  <c r="AD21"/>
  <c r="AA18"/>
  <c r="U18"/>
  <c r="AK15"/>
  <c r="U15"/>
  <c r="O4"/>
  <c r="O27"/>
  <c r="AJ35"/>
  <c r="AH41"/>
  <c r="R7" i="18"/>
  <c r="R11"/>
  <c r="O2" i="30"/>
  <c r="AJ2"/>
  <c r="AJ25"/>
  <c r="U24"/>
  <c r="R20"/>
  <c r="U16"/>
  <c r="AA15"/>
  <c r="R9"/>
  <c r="AA7"/>
  <c r="O6"/>
  <c r="AE61"/>
  <c r="V61"/>
  <c r="AJ60"/>
  <c r="AE59"/>
  <c r="V59"/>
  <c r="AJ58"/>
  <c r="AE57"/>
  <c r="V57"/>
  <c r="AJ56"/>
  <c r="AE55"/>
  <c r="V55"/>
  <c r="AJ54"/>
  <c r="AE53"/>
  <c r="V53"/>
  <c r="AJ52"/>
  <c r="AE51"/>
  <c r="V51"/>
  <c r="AJ50"/>
  <c r="AE49"/>
  <c r="V49"/>
  <c r="AJ48"/>
  <c r="AE47"/>
  <c r="V47"/>
  <c r="AE46"/>
  <c r="S44"/>
  <c r="AB43"/>
  <c r="AE42"/>
  <c r="S40"/>
  <c r="AB39"/>
  <c r="AE38"/>
  <c r="S36"/>
  <c r="AB35"/>
  <c r="V35"/>
  <c r="AE34"/>
  <c r="V33"/>
  <c r="AA32"/>
  <c r="R32"/>
  <c r="AH31"/>
  <c r="AA30"/>
  <c r="R30"/>
  <c r="AH29"/>
  <c r="AA28"/>
  <c r="R28"/>
  <c r="AH27"/>
  <c r="AA26"/>
  <c r="R26"/>
  <c r="AH25"/>
  <c r="AA24"/>
  <c r="S24"/>
  <c r="AB23"/>
  <c r="V23"/>
  <c r="AJ22"/>
  <c r="AE22"/>
  <c r="S22"/>
  <c r="AB21"/>
  <c r="V21"/>
  <c r="AE17"/>
  <c r="V17"/>
  <c r="AJ16"/>
  <c r="AB16"/>
  <c r="S16"/>
  <c r="AE13"/>
  <c r="P13"/>
  <c r="X12"/>
  <c r="S12"/>
  <c r="AE10"/>
  <c r="AJ9"/>
  <c r="AE9"/>
  <c r="P9"/>
  <c r="X8"/>
  <c r="S8"/>
  <c r="AE6"/>
  <c r="AJ5"/>
  <c r="AE5"/>
  <c r="P5"/>
  <c r="X4"/>
  <c r="S4"/>
  <c r="X2"/>
  <c r="AG61"/>
  <c r="Y61"/>
  <c r="R60"/>
  <c r="AG59"/>
  <c r="Y59"/>
  <c r="R58"/>
  <c r="AG57"/>
  <c r="Y57"/>
  <c r="R56"/>
  <c r="AG55"/>
  <c r="Y55"/>
  <c r="R54"/>
  <c r="AG53"/>
  <c r="Y53"/>
  <c r="R52"/>
  <c r="AG51"/>
  <c r="Y51"/>
  <c r="R50"/>
  <c r="AG49"/>
  <c r="Y49"/>
  <c r="R48"/>
  <c r="AG47"/>
  <c r="Y47"/>
  <c r="R45"/>
  <c r="AA44"/>
  <c r="AD43"/>
  <c r="R41"/>
  <c r="AA40"/>
  <c r="AD39"/>
  <c r="R37"/>
  <c r="AA36"/>
  <c r="AD35"/>
  <c r="AG34"/>
  <c r="AD33"/>
  <c r="AD32"/>
  <c r="U32"/>
  <c r="AJ31"/>
  <c r="AD30"/>
  <c r="U30"/>
  <c r="AJ29"/>
  <c r="AA3"/>
</calcChain>
</file>

<file path=xl/sharedStrings.xml><?xml version="1.0" encoding="utf-8"?>
<sst xmlns="http://schemas.openxmlformats.org/spreadsheetml/2006/main" count="519" uniqueCount="327">
  <si>
    <t>:</t>
  </si>
  <si>
    <t>聆听</t>
    <phoneticPr fontId="1" type="noConversion"/>
  </si>
  <si>
    <t>朗读</t>
    <phoneticPr fontId="1" type="noConversion"/>
  </si>
  <si>
    <t>阅读</t>
    <phoneticPr fontId="1" type="noConversion"/>
  </si>
  <si>
    <t>写字</t>
    <phoneticPr fontId="1" type="noConversion"/>
  </si>
  <si>
    <t>听说技能</t>
    <phoneticPr fontId="1" type="noConversion"/>
  </si>
  <si>
    <t>阅读技能</t>
    <phoneticPr fontId="1" type="noConversion"/>
  </si>
  <si>
    <t>书写技能</t>
    <phoneticPr fontId="1" type="noConversion"/>
  </si>
  <si>
    <t>性别</t>
    <phoneticPr fontId="1" type="noConversion"/>
  </si>
  <si>
    <t>能听记极少的内容；能通过口头或书面等方式，表达极少的内容。</t>
  </si>
  <si>
    <t>能边听边记，理解部分内容；能通过口头或书面等方式，表达部分的内容。</t>
  </si>
  <si>
    <t>能专注耐心地聆听，理解主要内容并抓住重点，表达相关内容。</t>
  </si>
  <si>
    <t>学生姓名</t>
    <phoneticPr fontId="1" type="noConversion"/>
  </si>
  <si>
    <t>女</t>
    <phoneticPr fontId="1" type="noConversion"/>
  </si>
  <si>
    <t>男</t>
    <phoneticPr fontId="1" type="noConversion"/>
  </si>
  <si>
    <t>序</t>
    <phoneticPr fontId="1" type="noConversion"/>
  </si>
  <si>
    <t>身份证号码</t>
    <phoneticPr fontId="1" type="noConversion"/>
  </si>
  <si>
    <t>中</t>
    <phoneticPr fontId="1" type="noConversion"/>
  </si>
  <si>
    <t>英</t>
    <phoneticPr fontId="1" type="noConversion"/>
  </si>
  <si>
    <t>班级：</t>
    <phoneticPr fontId="1" type="noConversion"/>
  </si>
  <si>
    <t>口头
表达</t>
    <phoneticPr fontId="1" type="noConversion"/>
  </si>
  <si>
    <t>口语
交际</t>
    <phoneticPr fontId="1" type="noConversion"/>
  </si>
  <si>
    <t>书面
表达</t>
    <phoneticPr fontId="1" type="noConversion"/>
  </si>
  <si>
    <t>信息
处理</t>
    <phoneticPr fontId="1" type="noConversion"/>
  </si>
  <si>
    <t>学习表现</t>
  </si>
  <si>
    <t>口语交际表现标准</t>
    <phoneticPr fontId="1" type="noConversion"/>
  </si>
  <si>
    <t>能力表现</t>
    <phoneticPr fontId="1" type="noConversion"/>
  </si>
  <si>
    <t>阅读技能</t>
    <phoneticPr fontId="1" type="noConversion"/>
  </si>
  <si>
    <t>朗读能力表现标准</t>
    <phoneticPr fontId="1" type="noConversion"/>
  </si>
  <si>
    <t>阅读能力表现标准</t>
    <phoneticPr fontId="1" type="noConversion"/>
  </si>
  <si>
    <t>写字能力表现标准</t>
    <phoneticPr fontId="1" type="noConversion"/>
  </si>
  <si>
    <t>书面表达能力表现标准</t>
    <phoneticPr fontId="1" type="noConversion"/>
  </si>
  <si>
    <t>信息处理能力表现标准</t>
    <phoneticPr fontId="1" type="noConversion"/>
  </si>
  <si>
    <t>能专注耐心地聆听，认真思考，充分理解教材内容并抓住重点，完整地表达相关内容。</t>
  </si>
  <si>
    <t>能认真思考，深入理解教材，抓住内容中心，完整地表达相关内容，并养成专注和耐心聆听的习惯。</t>
  </si>
  <si>
    <t>能进行简单的口头表达，但词不达意，意思含糊，口音较重，言语滞顿。</t>
  </si>
  <si>
    <t>能进行较简单的口头表达，但说话没有条理，意思不够明确，口音较重，语句不流畅，不注意说话的态度。</t>
  </si>
  <si>
    <t>进行口头表达，基本能清楚表达事物，意思明确，用语准确，语句连贯，并注意到说话的礼貌。</t>
  </si>
  <si>
    <t>进行口头表达，能有一定的内容，做到表达清楚，话语适当，语句流畅，态度有礼。</t>
  </si>
  <si>
    <t>进行口头表达，能做到内容充实，话语适当而有条理，语句流畅，并尝试应用表达技巧，态度从容。</t>
  </si>
  <si>
    <t>进行口头表达，能言之有物，话语适当，条理分明，在表达方面有较强的表现力，态度文明、自信。</t>
  </si>
  <si>
    <t>能用简单的话语与人沟通，但口头表达断断续续，词不达意。</t>
  </si>
  <si>
    <t>能与人进行简单的沟通，但用词简单，意思不够明确，话语不流畅，沟通效果不佳。</t>
  </si>
  <si>
    <t>掌握与人沟通的基本能力，能专注聆听，用适当的语气和语调与人沟通，表达清楚，并注意到基本的礼貌。</t>
  </si>
  <si>
    <t>能根据场合有效地与人沟通，做到聆听专注，表达有条理，语句通顺，措辞得体。</t>
  </si>
  <si>
    <t>能根据场合良好地与人沟通，做到聆听专注，表达明确，语句流畅，措辞得体。</t>
  </si>
  <si>
    <t>能乐于在不同场合与人沟通，做到态度自然大方，并能体会、尊重他人的感受。</t>
  </si>
  <si>
    <t>能认读小部分字词，但语音不准，朗读时错误较多，断断续续。</t>
  </si>
  <si>
    <t>能认读一些词句，但发音仍有待改进，丢字、添字、回读或漏句的现象明显。</t>
  </si>
  <si>
    <t>朗读教材，基本能正确认读大部分字词，但不注意音变，偶会丢失或添加语句。朗读时尚流畅，但也会有唱读或停顿不当的现象。</t>
  </si>
  <si>
    <t>正确朗读教材，能掌握各类音变，错误较少，朗读时通顺流利。尝试根据标点符号所表示的语气来表现教材的感情。</t>
  </si>
  <si>
    <t>能正确朗读教材，错误很少。朗读时通顺流畅。对朗读有兴趣，能用适当的语调、重音、速度、停顿，有感情地朗读教材。</t>
  </si>
  <si>
    <t>能正确朗读教材，几乎没有错误。朗读时吐字清晰，速度适当，通顺流畅。喜爱朗读，能感悟教材内容，感情真挚地朗读教材，态度从容自信。</t>
  </si>
  <si>
    <t>能认读极有限的字词，理解极少的文本内容。</t>
  </si>
  <si>
    <t>能认读部分字词，理解部分文本内容。</t>
  </si>
  <si>
    <t>能认读大部分字词，基本掌握阅读能力，初步理解文本内容。</t>
  </si>
  <si>
    <t>能阅读与理解文本内容，对文中的语言应用及其表现手法有初步的认识，并对阅读产生兴趣。</t>
  </si>
  <si>
    <t>能充分理解文本内容，了解文中的语言应用，认识其表现手法。并能在阅读中初步发现美、感受美，对阅读有浓厚的兴趣。</t>
  </si>
  <si>
    <t>能深入理解文本内容，发掘文中的深层含义，体会文中的情感。对文中的语言应用与表现手法有自己的看法。能在阅读中发现美、感受美，并养成良好的阅读习惯。</t>
  </si>
  <si>
    <t>书面表达能力极有限，不能把心中所想，口中要说的话写出来。虽能写一些简单的句子，但病句多，词不达意。整体字体有些难辨读，书写马虎。</t>
  </si>
  <si>
    <t>书面表达往往词不达意，不能进行有效的沟通。内容明显不足、条理不清，语句不通顺，语言文字错误多。整体字体尚可辨读。</t>
  </si>
  <si>
    <t>基本上能把所要表达的事物粗略地写出来。内容比较充实、有条理，结构比较完整，语句一般上通顺，语言文字虽有错误但不影响文义。整体字体可辨读。</t>
  </si>
  <si>
    <t>能把所要表达的事物清楚地写出来。内容充实，条理清楚，结构完整，语句通顺，遣词用句恰当。</t>
  </si>
  <si>
    <t xml:space="preserve">能把所要表达的事物清楚、明确地写出来。内容具体、充实，条理分明，结构完整，语句准确，遣词用句生动。 </t>
  </si>
  <si>
    <t xml:space="preserve">能把所要表达的事物明确、详尽地写出来。内容构思新颖，条理明晰连贯，结构谨严，语句准确流畅，遣词用句生动、灵活。 </t>
  </si>
  <si>
    <t>能了解正确的坐姿和执笔法，约略认识基本笔画运笔的规律，笔顺有错误,卷面不整洁。</t>
  </si>
  <si>
    <t>能以正确的坐姿和执笔书写毛笔字，了解基本笔画运笔的规律，笔顺稍有错误，卷面尚整洁。</t>
  </si>
  <si>
    <t>能以正确的坐姿和执笔书写毛笔字，初步掌握基本笔画运笔的规律，笔顺正确，卷面整洁。</t>
  </si>
  <si>
    <t>能以正确的坐姿和执笔书写毛笔字，掌握基本笔画运笔的规律，笔顺正确，卷面整洁。</t>
  </si>
  <si>
    <t>能以正确的坐姿，执笔法和基本笔画运笔的规律熟练地书写毛笔字。</t>
  </si>
  <si>
    <t>能以正确的坐姿，执笔法和基本笔画运笔的规律熟练地书写毛笔字，与名家的字体相似。</t>
  </si>
  <si>
    <t>能从记忆中搜索与事物有关各种不同来源的知识，以获取资料。</t>
  </si>
  <si>
    <t>能初步掌握搜集资料的能力，但未能有效地处理资料。</t>
  </si>
  <si>
    <t>能根据事物的主要特征搜集、处理资料，并以图文或多媒体的方式作简单的报告。</t>
  </si>
  <si>
    <t>能根据事物的主要特征搜集、处理资料，对其进行筛选、分类，并以图文或多媒体的方式作完整的报告。</t>
  </si>
  <si>
    <t>能根据事物的主要特征搜集、处理资料，对其进行分析，并以图文或多媒体的方式作完整、有条理的报告。</t>
  </si>
  <si>
    <t>能根据事物的主要特征搜集、处理资料，对其进行分析、整合，总结，并以图文或多媒体的方式作详尽、明确且有条理的报告。</t>
  </si>
  <si>
    <t>尚未掌握</t>
    <phoneticPr fontId="1" type="noConversion"/>
  </si>
  <si>
    <t>有待改进</t>
    <phoneticPr fontId="1" type="noConversion"/>
  </si>
  <si>
    <t>基本掌握</t>
    <phoneticPr fontId="1" type="noConversion"/>
  </si>
  <si>
    <t>满意</t>
    <phoneticPr fontId="1" type="noConversion"/>
  </si>
  <si>
    <t>良好</t>
    <phoneticPr fontId="1" type="noConversion"/>
  </si>
  <si>
    <t>优良</t>
    <phoneticPr fontId="1" type="noConversion"/>
  </si>
  <si>
    <t>聆听</t>
  </si>
  <si>
    <t>口头
表达</t>
  </si>
  <si>
    <t>口语
交际</t>
  </si>
  <si>
    <t>朗读</t>
  </si>
  <si>
    <t>阅读</t>
  </si>
  <si>
    <t>写字</t>
  </si>
  <si>
    <t>书面
表达</t>
  </si>
  <si>
    <t>信息
处理</t>
  </si>
  <si>
    <t>华文科评价报告表</t>
  </si>
  <si>
    <t>技能</t>
  </si>
  <si>
    <t>MsgTitle</t>
  </si>
  <si>
    <t>Additional MsgText</t>
  </si>
  <si>
    <t>Column1</t>
  </si>
  <si>
    <t>口头表达能力表现标准</t>
  </si>
  <si>
    <t>聆听能力表现标准</t>
  </si>
  <si>
    <t>能力表现</t>
  </si>
  <si>
    <t>1.聆听能力:</t>
  </si>
  <si>
    <t>2.口头表达:</t>
  </si>
  <si>
    <t>3.口语交际:</t>
  </si>
  <si>
    <t>4.朗读能力:</t>
  </si>
  <si>
    <t>5.阅读能力:</t>
  </si>
  <si>
    <t>6.书写能力:</t>
  </si>
  <si>
    <t>7.书面表达:</t>
  </si>
  <si>
    <t>8.信息处理:</t>
  </si>
  <si>
    <t>班级</t>
  </si>
  <si>
    <t>教师:</t>
  </si>
  <si>
    <t>年份</t>
  </si>
  <si>
    <t>月份</t>
  </si>
  <si>
    <t>2013 年</t>
  </si>
  <si>
    <t>2014 年</t>
  </si>
  <si>
    <t>2015 年</t>
  </si>
  <si>
    <t>2016 年</t>
  </si>
  <si>
    <t>2017 年</t>
  </si>
  <si>
    <t>2018 年</t>
  </si>
  <si>
    <t>1 月份</t>
  </si>
  <si>
    <t>2 月份</t>
  </si>
  <si>
    <t>3 月份</t>
  </si>
  <si>
    <t>4 月份</t>
  </si>
  <si>
    <t>5 月份</t>
  </si>
  <si>
    <t>6 月份</t>
  </si>
  <si>
    <t>7 月份</t>
  </si>
  <si>
    <t>8 月份</t>
  </si>
  <si>
    <t>9 月份</t>
  </si>
  <si>
    <t>10 月份</t>
  </si>
  <si>
    <t>11 月份</t>
  </si>
  <si>
    <t>12 月份</t>
  </si>
  <si>
    <t>BIL</t>
  </si>
  <si>
    <t>NAMA_C</t>
  </si>
  <si>
    <t>NAMA_E</t>
  </si>
  <si>
    <t>KP</t>
  </si>
  <si>
    <t>JAN</t>
  </si>
  <si>
    <t>尚未掌握</t>
  </si>
  <si>
    <t>有待改善</t>
  </si>
  <si>
    <t>基本掌握</t>
  </si>
  <si>
    <t>满意</t>
  </si>
  <si>
    <t>良好</t>
  </si>
  <si>
    <t>优良</t>
  </si>
  <si>
    <t>表现等级</t>
  </si>
  <si>
    <t>书写技能</t>
    <phoneticPr fontId="1" type="noConversion"/>
  </si>
  <si>
    <t>阅读技能</t>
    <phoneticPr fontId="1" type="noConversion"/>
  </si>
  <si>
    <t>能边听边记边想，理解主要内容；能通过口头或书面等方式，表达相关内容。</t>
    <phoneticPr fontId="1" type="noConversion"/>
  </si>
  <si>
    <t>听说技能</t>
    <phoneticPr fontId="1" type="noConversion"/>
  </si>
  <si>
    <t>能力表现</t>
    <phoneticPr fontId="1" type="noConversion"/>
  </si>
  <si>
    <t>口语交际表现标准</t>
  </si>
  <si>
    <t>朗读能力表现标准</t>
  </si>
  <si>
    <t>阅读能力表现标准</t>
  </si>
  <si>
    <t>写字能力表现标准</t>
  </si>
  <si>
    <t>书面表达能力表现标准</t>
  </si>
  <si>
    <t>信息处理能力表现标准</t>
  </si>
  <si>
    <t>口语交际
等级说明</t>
  </si>
  <si>
    <t>口头表达
等级说明</t>
  </si>
  <si>
    <t>口语交际
标准说明</t>
  </si>
  <si>
    <t>口头表达
标准说明</t>
  </si>
  <si>
    <t>聆听能力
标准说明</t>
  </si>
  <si>
    <t>口语交际
表现等级</t>
  </si>
  <si>
    <t>聆听能力
表现等级</t>
  </si>
  <si>
    <t>口头表达
表现等级</t>
  </si>
  <si>
    <t>朗读能力
表现等级</t>
  </si>
  <si>
    <t>朗读能力
等级说明</t>
  </si>
  <si>
    <t>朗读能力
标准说明</t>
  </si>
  <si>
    <t>阅读能力
表现等级</t>
  </si>
  <si>
    <t>阅读能力
等级说明</t>
  </si>
  <si>
    <t>阅读能力
标准说明</t>
  </si>
  <si>
    <t>写字能力
表现等级</t>
  </si>
  <si>
    <t>写字能力
等级说明</t>
  </si>
  <si>
    <t>写字能力
标准说明</t>
  </si>
  <si>
    <t>书面表达
表现等级</t>
  </si>
  <si>
    <t>书面表达
等级说明</t>
  </si>
  <si>
    <t>书面表达
标准说明</t>
  </si>
  <si>
    <t>信息处理
表现等级</t>
  </si>
  <si>
    <t>信息处理
等级说明</t>
  </si>
  <si>
    <t>信息处理
标准说明</t>
  </si>
  <si>
    <t>聆听能力
等级说明</t>
  </si>
  <si>
    <t>科任老师</t>
  </si>
  <si>
    <t>班级资料</t>
  </si>
  <si>
    <t xml:space="preserve"> </t>
  </si>
  <si>
    <t>学校资料</t>
  </si>
  <si>
    <t>校名</t>
  </si>
  <si>
    <t>(中文)</t>
  </si>
  <si>
    <t>(英文)</t>
  </si>
  <si>
    <t>地址 1</t>
  </si>
  <si>
    <t>地址 2</t>
  </si>
  <si>
    <t>中文校名</t>
  </si>
  <si>
    <t>英文校名</t>
  </si>
  <si>
    <t>能听记很少的内容。聆听后，能通过口头、书面等方式，表达很少的内容。</t>
  </si>
  <si>
    <t>聆听后能理解少部分内容。并能通过口头或书面等方式，表达相关内容。</t>
  </si>
  <si>
    <t>初步具有注意聆听的意识，聆听后能理解主要内容。并能通过口头或书面等方式进行表达，不遗漏主要内容。</t>
  </si>
  <si>
    <t>有专注、耐心聆听的意识，能较好地理解教材。聆听后能作简单的分析，把握教材的内容大意，并能清楚地进行表达。</t>
  </si>
  <si>
    <t>能专注、耐心地聆听，充分理解教材。聆听后能认真思考，概括出教材的主题，完整地表达相关内容。</t>
  </si>
  <si>
    <t>能边聆听边思考，深入理解教材内容，并养成专注和耐心聆听的习惯。能针对教材内容进行分析判断，有条理地提出看法。</t>
  </si>
  <si>
    <t>能进行简单的口头表达，但说话很不流畅，词不达意，口音较重，整体意思含糊。</t>
  </si>
  <si>
    <t>能进行较简单的口头表达，但说话条理不清，语句不流畅，口音较重，整体意思欠明确，不注意说话的态度。</t>
  </si>
  <si>
    <t>能进行口头表达，整体意思尚明确，语句尚连贯，说话较有条理，有一定的内容，并注意到基本的礼貌。</t>
  </si>
  <si>
    <t>进行口头表达，能较清楚地表达事物，说话内容尚具体，话语适当，语句流畅，态度有礼。</t>
  </si>
  <si>
    <t>进行口头表达，能清楚表达事物，说话内容充实，话语简洁流畅而有条理，态度从容、有礼。</t>
  </si>
  <si>
    <t>进行口头表达，能言之有物，措辞准确得体，话语简洁流畅而有条理，态度文明、自信。</t>
  </si>
  <si>
    <t xml:space="preserve">1. 能听记很少的内容。聆听后，能通过口头、书面等方式，表达很少的内容。
2. 聆听后能理解少部分内容。并能通过口头或书面等方式，表达相关内容。
3. 初步具有注意聆听的意识，聆听后能理解主要内容。并能通过口头或书面等方式进行表达，不遗漏主要内容。
4. 有专注、耐心聆听的意识，能较好地理解教材。聆听后能作简单的分析，把握教材的内容大意，并能清楚地进行表达。
5. 能专注、耐心地聆听，充分理解教材。聆听后能认真思考，概括出教材的主题，完整地表达相关内容。
6. 能边聆听边思考，深入理解教材内容，并养成专注和耐心聆听的习惯。能针对教材内容进行分析判断，有条理地提出看法。
</t>
  </si>
  <si>
    <t xml:space="preserve">1. 能进行简单的口头表达，但说话很不流畅，词不达意，口音较重，整体意思含糊。
2. 能进行较简单的口头表达，但说话条理不清，语句不流畅，口音较重，整体意思欠明确，不注意说话的态度。
3. 能进行口头表达，整体意思尚明确，语句尚连贯，说话较有条理，有一定的内容，并注意到基本的礼貌。
4. 进行口头表达，能较清楚地表达事物，说话内容尚具体，话语适当，语句流畅，态度有礼。
5. 进行口头表达，能清楚表达事物，说话内容充实，话语简洁流畅而有条理，态度从容、有礼。
6. 进行口头表达，能言之有物，措辞准确得体，话语简洁流畅而有条理，态度文明、自信。
</t>
  </si>
  <si>
    <t xml:space="preserve">1. 与人交谈时，只能做出有限的回应，口头表达甚不流畅，词不达意，不能有效地沟通。
2. 只能用简单的话语与人交谈，用词欠恰当，说话内容欠明确，沟通效果不佳。
3. 能在日常交谈中做出适当的回应，用词尚恰当，话语尚流畅，措辞欠佳。
4. 能在日常交谈中专注聆听，用词恰当，表达有条理，话语流畅，态度自然。
5. 能在日常交谈中专注聆听，能表情达意，做到措词得体，态度自然，能与人良好地沟通。
6. 能在日常交谈中专注聆听，做到敢说、愿说，态度自然大方，并能体会、尊重他人的感受。
</t>
  </si>
  <si>
    <t xml:space="preserve">1. 只能认读极少的字词，发音欠标准，朗读时错误较多，断断续续。
2. 能认读小部分词句，发音尚可辨识，丢字和添字的现象明显，偶有回读或漏句。
3. 能正确认读大部分词句，音变错误较多，偶会丢失或添加语句。朗读时尚流畅，稍有唱读或停顿的现象。
4. 能正确朗读教材，掌握各类音变，错误少，朗读时通顺流利。能根据标点符号所表示的语气来表现教材的感情。
5. 能正确朗读教材，朗读时通顺流畅。对朗读有兴趣，能用适当的语调、轻重音、速度、停顿，节奏分明，有感情地朗读教材。
6. 能正确朗读教材。朗读时通顺流畅，吐字清晰，速度适当。喜爱朗读，能感悟教材内容，感情真挚地朗读教材。态度从容自信。
</t>
  </si>
  <si>
    <t>1. 能认读少量字词，只能理解小部分文本内容。2. 能认读部分词句，理解部分文本内容。
3. 能认读大部分词句，基本掌握阅读能力，理解文本内容。
4. 能阅读与理解文本内容，对文中的语言应用及其表现手法有初步的认识，并对阅读产生初步的兴趣。
5. 能充分理解文本内容，了解文中的语言应用及其表现手法，具备良好的逻辑思维。对阅读产生兴趣。
6. 能充分理解文本内容，了解文中的语言应用及其表现手法，能在阅读中初步发现美、感受美。具备良好的逻辑思维，对阅读有浓厚的兴趣。</t>
  </si>
  <si>
    <t xml:space="preserve">1. 能以正确的坐姿和执笔法写毛笔字，但稍欠耐力。认识基本笔画运笔的规律，笔顺多错误，卷面不整洁。
2. 能以正确的坐姿、执笔法、基本笔画及运笔规律书写毛笔字，笔顺较少错误，卷面尚整洁。
3. 能以正确的坐姿和执笔法书写毛笔字，掌握基本笔画及运笔的规律，笔顺正确，卷面整洁。
4. 能以正确的坐姿、执笔法和笔顺，书写间架结构匀称的毛笔字，卷面整洁。
5. 能以正确的坐姿、执笔法和运笔的规律，熟练地书写毛笔字，卷面整洁。
6. 能以正确的坐姿，执笔法和运笔的规律临摹名家的毛笔字，字体端正优美，卷面整洁。
</t>
  </si>
  <si>
    <t xml:space="preserve">1. 书面表达能力有限。写心中所想，口中要说的话时，表达不完整。虽能写一些简单的句子，但语病多，词不达意。写字马虎，字体稍难辨读。
2. 书面表达能力尚可。能把心中所想，写出完整的句子。句不成段，病句不多，遣词用字不恰当。字体尚可辨读。
3. 能把所要表达的事物写成段落。内容尚充实、尚有条理，语句尚通顺，语言文字虽有错误但不影响文义。字体端正。
4. 能把所要表达的事物清楚地分段写出来。内容充实，条理清楚，语句通顺，遣词用句恰当。字体端正。
5. 能把所要表达的事物清楚、明确地分段写出来。内容具体、充实，条理分明，结构完整，语句准确，遣词用句生动。字体端正。
6. 能把所要表达的事物明确、详尽地写成篇章。内容构思新颖，条理明晰连贯，结构谨严，语句准确流畅，遣词用句生动、灵活。字体端正。
</t>
  </si>
  <si>
    <t xml:space="preserve">1. 能初步搜集资料，但未能有效地处理资料。
2. 能根据事物的主要特征搜集、及能有效地处理资料。
3. 能根据事物的主要特征搜集、处理资料，进行筛选、分类，并以图文或多媒体的方式作简单的报告。
4. 能根据事物的主要特征搜集、处理资料，进行分析，并以图文或多媒体的方式作完整、有层次的报告。
5. 能根据事物的主要特征搜集、处理资料，进行分析、整合与总结，并以图文或多媒体的方式作详尽、有层次的报告。
6. 能根据事物的主要特征搜集、处理资料，进行分析、整合与总结，并以图文或多媒体的方式作详尽、层次清楚且有条理的报告。
</t>
  </si>
  <si>
    <t>与人交谈时，只能做出有限的回应，口头表达甚不流畅，词不达意，不能有效地沟通。</t>
  </si>
  <si>
    <t>只能用简单的话语与人交谈，用词欠恰当，说话内容欠明确，沟通效果不佳。</t>
  </si>
  <si>
    <t>能在日常交谈中做出适当的回应，用词尚恰当，话语尚流畅，措辞欠佳。</t>
  </si>
  <si>
    <t>能在日常交谈中专注聆听，用词恰当，表达有条理，话语流畅，态度自然。</t>
  </si>
  <si>
    <t>能在日常交谈中专注聆听，能表情达意，做到措词得体，态度自然，能与人良好地沟通。</t>
  </si>
  <si>
    <t>能在日常交谈中专注聆听，做到敢说、愿说，态度自然大方，并能体会、尊重他人的感受。</t>
  </si>
  <si>
    <t>只能认读极少的字词，发音欠标准，朗读时错误较多，断断续续。</t>
  </si>
  <si>
    <t>能认读小部分词句，发音尚可辨识，丢字和添字的现象明显，偶有回读或漏句。</t>
  </si>
  <si>
    <t>能正确认读大部分词句，音变错误较多，偶会丢失或添加语句。朗读时尚流畅，稍有唱读或停顿的现象。</t>
  </si>
  <si>
    <t>能正确朗读教材，掌握各类音变，错误少，朗读时通顺流利。能根据标点符号所表示的语气来表现教材的感情。</t>
  </si>
  <si>
    <t>能正确朗读教材，朗读时通顺流畅。对朗读有兴趣，能用适当的语调、轻重音、速度、停顿，节奏分明，有感情地朗读教材。</t>
  </si>
  <si>
    <t>能正确朗读教材。朗读时通顺流畅，吐字清晰，速度适当。喜爱朗读，能感悟教材内容，感情真挚地朗读教材。态度从容自信。</t>
  </si>
  <si>
    <t>能认读少量字词，只能理解小部分文本内容。</t>
  </si>
  <si>
    <t>能认读部分词句，理解部分文本内容。</t>
  </si>
  <si>
    <t>能认读大部分词句，基本掌握阅读能力，理解文本内容。</t>
  </si>
  <si>
    <t>能阅读与理解文本内容，对文中的语言应用及其表现手法有初步的认识，并对阅读产生初步的兴趣。</t>
  </si>
  <si>
    <t>能充分理解文本内容，了解文中的语言应用及其表现手法，具备良好的逻辑思维。对阅读产生兴趣。</t>
  </si>
  <si>
    <t>能充分理解文本内容，了解文中的语言应用及其表现手法，能在阅读中初步发现美、感受美。具备良好的逻辑思维，对阅读有浓厚的兴趣。</t>
  </si>
  <si>
    <t>能以正确的坐姿和执笔法写毛笔字，但稍欠耐力。认识基本笔画运笔的规律，笔顺多错误，卷面不整洁。</t>
  </si>
  <si>
    <t>能以正确的坐姿、执笔法、基本笔画及运笔规律书写毛笔字，笔顺较少错误，卷面尚整洁。</t>
  </si>
  <si>
    <t>能以正确的坐姿和执笔法书写毛笔字，掌握基本笔画及运笔的规律，笔顺正确，卷面整洁。</t>
  </si>
  <si>
    <t>能以正确的坐姿、执笔法和笔顺，书写间架结构匀称的毛笔字，卷面整洁。</t>
  </si>
  <si>
    <t>能以正确的坐姿、执笔法和运笔的规律，熟练地书写毛笔字，卷面整洁。</t>
  </si>
  <si>
    <t>能以正确的坐姿，执笔法和运笔的规律临摹名家的毛笔字，字体端正优美，卷面整洁。</t>
  </si>
  <si>
    <t>书面表达能力有限。写心中所想，口中要说的话时，表达不完整。虽能写一些简单的句子，但语病多，词不达意。写字马虎，字体稍难辨读。</t>
  </si>
  <si>
    <t>书面表达能力尚可。能把心中所想，写出完整的句子。句不成段，病句不多，遣词用字不恰当。字体尚可辨读。</t>
  </si>
  <si>
    <t>能把所要表达的事物写成段落。内容尚充实、尚有条理，语句尚通顺，语言文字虽有错误但不影响文义。字体端正。</t>
  </si>
  <si>
    <t>能把所要表达的事物清楚地分段写出来。内容充实，条理清楚，语句通顺，遣词用句恰当。字体端正。</t>
  </si>
  <si>
    <t>能把所要表达的事物清楚、明确地分段写出来。内容具体、充实，条理分明，结构完整，语句准确，遣词用句生动。字体端正。</t>
  </si>
  <si>
    <t>能把所要表达的事物明确、详尽地写成篇章。内容构思新颖，条理明晰连贯，结构谨严，语句准确流畅，遣词用句生动、灵活。字体端正。</t>
  </si>
  <si>
    <t>能初步搜集资料，但未能有效地处理资料。</t>
  </si>
  <si>
    <t>能根据事物的主要特征搜集、及能有效地处理资料。</t>
  </si>
  <si>
    <t>能根据事物的主要特征搜集、处理资料，进行筛选、分类，并以图文或多媒体的方式作简单的报告。</t>
  </si>
  <si>
    <t>能根据事物的主要特征搜集、处理资料，进行分析，并以图文或多媒体的方式作完整、有层次的报告。</t>
  </si>
  <si>
    <t>能根据事物的主要特征搜集、处理资料，进行分析、整合与总结，并以图文或多媒体的方式作详尽、有层次的报告。</t>
  </si>
  <si>
    <t>能根据事物的主要特征搜集、处理资料，进行分析、整合与总结，并以图文或多媒体的方式作详尽、层次清楚且有条理的报告。</t>
  </si>
  <si>
    <t>身份证号码</t>
  </si>
  <si>
    <t xml:space="preserve">华文科五年级学习评价报告表 </t>
  </si>
  <si>
    <t>五年级华文</t>
  </si>
  <si>
    <t>李晓菁师</t>
  </si>
  <si>
    <t>5M</t>
  </si>
  <si>
    <t>江奕辰</t>
  </si>
  <si>
    <t>BRYAN KONG YU CHENG</t>
  </si>
  <si>
    <t>谢文宏</t>
  </si>
  <si>
    <t>CHAI BOON HONG</t>
  </si>
  <si>
    <t>谢镇豪</t>
  </si>
  <si>
    <t>CHEH ZHEN HAO</t>
  </si>
  <si>
    <t>谢明哲</t>
  </si>
  <si>
    <t>CHIA MENG ZHE</t>
  </si>
  <si>
    <t>丘秉恒</t>
  </si>
  <si>
    <t>CHIEW BING HENG</t>
  </si>
  <si>
    <t>曹煜荣</t>
  </si>
  <si>
    <t>CHOU YU RONG</t>
  </si>
  <si>
    <t>冯日恒</t>
  </si>
  <si>
    <t>FONG ZEE HENG</t>
  </si>
  <si>
    <t>夏挺益</t>
  </si>
  <si>
    <t>HAY TING YIK</t>
  </si>
  <si>
    <t>陆文彬</t>
  </si>
  <si>
    <t>JASON LOKE WEN BIN</t>
  </si>
  <si>
    <t>李春祥</t>
  </si>
  <si>
    <t>LEE CHUN SIANG</t>
  </si>
  <si>
    <t>李宏毅</t>
  </si>
  <si>
    <t>LEE HONG YI</t>
  </si>
  <si>
    <t>李启恒</t>
  </si>
  <si>
    <t>LEE QI HENG</t>
  </si>
  <si>
    <t>林德淮</t>
  </si>
  <si>
    <t>LIM DER HUAI</t>
  </si>
  <si>
    <t>陈柄延</t>
  </si>
  <si>
    <t>TAN BING YAN</t>
  </si>
  <si>
    <t>陈乐涛</t>
  </si>
  <si>
    <t>TAN LEH TAO</t>
  </si>
  <si>
    <t>陈德勤</t>
  </si>
  <si>
    <t>TAN TECK QIN</t>
  </si>
  <si>
    <t>戴政宇</t>
  </si>
  <si>
    <t>TE ZHENG YU</t>
  </si>
  <si>
    <t>郑宇俊</t>
  </si>
  <si>
    <t>TEE YI JUN</t>
  </si>
  <si>
    <t>唐俊康</t>
  </si>
  <si>
    <t>TONG JUN KANG</t>
  </si>
  <si>
    <t>温靖轩</t>
  </si>
  <si>
    <t>WOON JING XUAN</t>
  </si>
  <si>
    <t>洪巧馨</t>
  </si>
  <si>
    <t>ANG QIAO  XIN</t>
  </si>
  <si>
    <t>陈乙瑄</t>
  </si>
  <si>
    <t>CHAN YEE XUAN</t>
  </si>
  <si>
    <t>张恺娗</t>
  </si>
  <si>
    <t>CHEONG KAI TENG</t>
  </si>
  <si>
    <t>周宜潓</t>
  </si>
  <si>
    <t>CHEW YI HUI</t>
  </si>
  <si>
    <t>余佳恩</t>
  </si>
  <si>
    <t>E JIA EN</t>
  </si>
  <si>
    <t>陈心宜</t>
  </si>
  <si>
    <t>ETHEL TAN XIN YI</t>
  </si>
  <si>
    <t>高之琳</t>
  </si>
  <si>
    <t>GOH ZHI LIN ANGELA</t>
  </si>
  <si>
    <t>刘欣愉</t>
  </si>
  <si>
    <t>LAW SIN YU</t>
  </si>
  <si>
    <t>林柯妡</t>
  </si>
  <si>
    <t>LIM KEH XIN</t>
  </si>
  <si>
    <t>林芯宇</t>
  </si>
  <si>
    <t>LIM XIN YEE</t>
  </si>
  <si>
    <t>扎西塔</t>
  </si>
  <si>
    <t>NUR ZAHIDAH BINTI ZAHRUL ARIFFIN</t>
  </si>
  <si>
    <t>王恺忻</t>
  </si>
  <si>
    <t>ONG KAI XIN</t>
  </si>
  <si>
    <t>彭靖涵</t>
  </si>
  <si>
    <t>PEE JING HAN</t>
  </si>
  <si>
    <t>刘  暄</t>
  </si>
  <si>
    <t>PRISCILLA LAOW</t>
  </si>
  <si>
    <t>陈嘉雯</t>
  </si>
  <si>
    <t>TAN JIA WEN</t>
  </si>
  <si>
    <t>叶惠轩</t>
  </si>
  <si>
    <t>YAP HUI XUAN</t>
  </si>
  <si>
    <t>叶靖忆</t>
  </si>
  <si>
    <t>YAP JING YEE</t>
  </si>
  <si>
    <t>宽柔一小</t>
    <phoneticPr fontId="10" type="noConversion"/>
  </si>
  <si>
    <t>SJK(C) FOON YEW 1</t>
    <phoneticPr fontId="10" type="noConversion"/>
  </si>
  <si>
    <t xml:space="preserve">Jalan Kebun Teh </t>
    <phoneticPr fontId="10" type="noConversion"/>
  </si>
  <si>
    <t>80250 Johor Bahru, JOHOR</t>
    <phoneticPr fontId="10" type="noConversion"/>
  </si>
  <si>
    <t>2016 年</t>
    <phoneticPr fontId="10" type="noConversion"/>
  </si>
</sst>
</file>

<file path=xl/styles.xml><?xml version="1.0" encoding="utf-8"?>
<styleSheet xmlns="http://schemas.openxmlformats.org/spreadsheetml/2006/main">
  <fonts count="33">
    <font>
      <sz val="11"/>
      <color theme="1"/>
      <name val="宋体"/>
      <charset val="134"/>
      <scheme val="minor"/>
    </font>
    <font>
      <sz val="9"/>
      <name val="Calibri"/>
      <family val="2"/>
    </font>
    <font>
      <sz val="11"/>
      <name val="Arial Narrow"/>
      <family val="2"/>
    </font>
    <font>
      <u/>
      <sz val="12"/>
      <color indexed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22"/>
      <name val="Arial Narrow"/>
      <family val="2"/>
    </font>
    <font>
      <b/>
      <sz val="11"/>
      <name val="宋体"/>
      <charset val="134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Arial"/>
      <family val="2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b/>
      <sz val="11"/>
      <color theme="1"/>
      <name val="宋体"/>
      <charset val="134"/>
    </font>
    <font>
      <sz val="10"/>
      <color theme="1"/>
      <name val="Arial"/>
      <family val="2"/>
    </font>
    <font>
      <sz val="14"/>
      <color theme="1"/>
      <name val="宋体"/>
      <charset val="134"/>
      <scheme val="minor"/>
    </font>
    <font>
      <b/>
      <sz val="10"/>
      <color theme="1"/>
      <name val="Arial"/>
      <family val="2"/>
    </font>
    <font>
      <sz val="10"/>
      <color theme="1"/>
      <name val="黑体"/>
      <family val="3"/>
      <charset val="134"/>
    </font>
    <font>
      <b/>
      <sz val="10"/>
      <color theme="1"/>
      <name val="宋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Arial Narrow"/>
      <family val="2"/>
    </font>
    <font>
      <b/>
      <sz val="10"/>
      <color theme="1"/>
      <name val="黑体"/>
      <family val="3"/>
      <charset val="134"/>
    </font>
    <font>
      <sz val="11"/>
      <color theme="1"/>
      <name val="华文楷体"/>
      <charset val="134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48"/>
      <color rgb="FF7030A0"/>
      <name val="华文楷体"/>
      <charset val="134"/>
    </font>
    <font>
      <b/>
      <sz val="16"/>
      <color theme="0"/>
      <name val="宋体"/>
      <family val="3"/>
      <charset val="134"/>
      <scheme val="minor"/>
    </font>
    <font>
      <b/>
      <sz val="14"/>
      <color theme="1"/>
      <name val="宋体"/>
      <family val="3"/>
      <charset val="134"/>
    </font>
    <font>
      <b/>
      <sz val="14"/>
      <color theme="1"/>
      <name val="Arial"/>
      <family val="2"/>
    </font>
    <font>
      <sz val="16"/>
      <color theme="1"/>
      <name val="宋体"/>
      <family val="3"/>
      <charset val="134"/>
    </font>
  </fonts>
  <fills count="2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-0.49998474074526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2" fillId="0" borderId="0"/>
    <xf numFmtId="0" fontId="5" fillId="0" borderId="0"/>
  </cellStyleXfs>
  <cellXfs count="198">
    <xf numFmtId="0" fontId="0" fillId="0" borderId="0" xfId="0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0" fillId="0" borderId="1" xfId="0" applyBorder="1"/>
    <xf numFmtId="0" fontId="13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4" fillId="0" borderId="1" xfId="0" applyFont="1" applyBorder="1"/>
    <xf numFmtId="0" fontId="14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6" fillId="0" borderId="0" xfId="5" applyFont="1"/>
    <xf numFmtId="0" fontId="6" fillId="0" borderId="0" xfId="5" applyFont="1" applyAlignment="1">
      <alignment horizontal="center"/>
    </xf>
    <xf numFmtId="0" fontId="7" fillId="0" borderId="0" xfId="5" applyFont="1" applyAlignment="1">
      <alignment vertical="top"/>
    </xf>
    <xf numFmtId="0" fontId="7" fillId="0" borderId="0" xfId="5" applyFont="1" applyAlignment="1">
      <alignment horizontal="center" vertical="top"/>
    </xf>
    <xf numFmtId="0" fontId="15" fillId="0" borderId="0" xfId="0" applyFont="1" applyAlignment="1">
      <alignment vertical="top"/>
    </xf>
    <xf numFmtId="0" fontId="7" fillId="0" borderId="0" xfId="5" applyFont="1" applyAlignment="1">
      <alignment vertical="top" wrapText="1"/>
    </xf>
    <xf numFmtId="0" fontId="7" fillId="0" borderId="0" xfId="5" applyNumberFormat="1" applyFont="1" applyAlignment="1">
      <alignment horizontal="center" vertical="top"/>
    </xf>
    <xf numFmtId="0" fontId="7" fillId="0" borderId="0" xfId="5" applyFont="1" applyAlignment="1">
      <alignment vertical="top" wrapText="1" shrinkToFit="1" readingOrder="1"/>
    </xf>
    <xf numFmtId="0" fontId="16" fillId="0" borderId="0" xfId="0" applyFont="1"/>
    <xf numFmtId="0" fontId="16" fillId="0" borderId="0" xfId="0" applyFont="1" applyFill="1"/>
    <xf numFmtId="0" fontId="16" fillId="0" borderId="0" xfId="0" applyFont="1" applyAlignment="1">
      <alignment horizontal="center"/>
    </xf>
    <xf numFmtId="0" fontId="17" fillId="5" borderId="0" xfId="0" applyFont="1" applyFill="1" applyAlignment="1">
      <alignment horizontal="center" vertical="center"/>
    </xf>
    <xf numFmtId="0" fontId="17" fillId="5" borderId="0" xfId="0" applyFont="1" applyFill="1" applyAlignment="1">
      <alignment vertical="center"/>
    </xf>
    <xf numFmtId="0" fontId="17" fillId="6" borderId="2" xfId="0" applyFont="1" applyFill="1" applyBorder="1" applyAlignment="1" applyProtection="1">
      <alignment vertical="center"/>
      <protection locked="0"/>
    </xf>
    <xf numFmtId="0" fontId="18" fillId="0" borderId="0" xfId="0" applyFont="1"/>
    <xf numFmtId="0" fontId="19" fillId="2" borderId="0" xfId="0" applyFont="1" applyFill="1" applyAlignment="1">
      <alignment vertical="center"/>
    </xf>
    <xf numFmtId="0" fontId="19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6" fillId="2" borderId="0" xfId="0" applyFont="1" applyFill="1"/>
    <xf numFmtId="0" fontId="20" fillId="2" borderId="0" xfId="0" applyFont="1" applyFill="1" applyAlignment="1">
      <alignment vertical="center"/>
    </xf>
    <xf numFmtId="0" fontId="11" fillId="2" borderId="3" xfId="0" applyFont="1" applyFill="1" applyBorder="1" applyAlignment="1">
      <alignment horizontal="center"/>
    </xf>
    <xf numFmtId="0" fontId="21" fillId="2" borderId="0" xfId="0" applyFont="1" applyFill="1" applyAlignment="1"/>
    <xf numFmtId="0" fontId="18" fillId="2" borderId="0" xfId="0" applyFont="1" applyFill="1" applyAlignment="1">
      <alignment horizontal="left" vertical="center"/>
    </xf>
    <xf numFmtId="0" fontId="18" fillId="2" borderId="0" xfId="0" applyFont="1" applyFill="1"/>
    <xf numFmtId="0" fontId="20" fillId="2" borderId="0" xfId="0" applyFont="1" applyFill="1"/>
    <xf numFmtId="0" fontId="15" fillId="2" borderId="3" xfId="0" applyFont="1" applyFill="1" applyBorder="1" applyAlignment="1">
      <alignment horizontal="center"/>
    </xf>
    <xf numFmtId="0" fontId="18" fillId="2" borderId="0" xfId="0" applyFont="1" applyFill="1" applyBorder="1" applyAlignment="1"/>
    <xf numFmtId="0" fontId="16" fillId="2" borderId="0" xfId="0" applyFont="1" applyFill="1" applyAlignment="1">
      <alignment horizontal="center"/>
    </xf>
    <xf numFmtId="49" fontId="19" fillId="5" borderId="1" xfId="0" applyNumberFormat="1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/>
    </xf>
    <xf numFmtId="49" fontId="16" fillId="2" borderId="0" xfId="0" applyNumberFormat="1" applyFont="1" applyFill="1" applyAlignment="1">
      <alignment horizontal="left" vertical="center"/>
    </xf>
    <xf numFmtId="49" fontId="19" fillId="2" borderId="0" xfId="0" applyNumberFormat="1" applyFont="1" applyFill="1" applyAlignment="1">
      <alignment vertical="center"/>
    </xf>
    <xf numFmtId="0" fontId="18" fillId="2" borderId="0" xfId="0" applyFont="1" applyFill="1" applyAlignment="1">
      <alignment horizontal="center" vertical="center"/>
    </xf>
    <xf numFmtId="0" fontId="9" fillId="8" borderId="1" xfId="0" applyNumberFormat="1" applyFont="1" applyFill="1" applyBorder="1" applyAlignment="1" applyProtection="1">
      <alignment horizontal="center" vertical="center"/>
      <protection locked="0"/>
    </xf>
    <xf numFmtId="49" fontId="19" fillId="2" borderId="1" xfId="0" applyNumberFormat="1" applyFont="1" applyFill="1" applyBorder="1" applyAlignment="1" applyProtection="1">
      <alignment horizontal="left" vertical="center"/>
    </xf>
    <xf numFmtId="49" fontId="19" fillId="2" borderId="1" xfId="0" applyNumberFormat="1" applyFont="1" applyFill="1" applyBorder="1" applyAlignment="1" applyProtection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vertical="center"/>
    </xf>
    <xf numFmtId="0" fontId="17" fillId="2" borderId="5" xfId="0" applyFont="1" applyFill="1" applyBorder="1" applyAlignment="1">
      <alignment vertical="center"/>
    </xf>
    <xf numFmtId="0" fontId="0" fillId="9" borderId="0" xfId="0" applyFill="1"/>
    <xf numFmtId="0" fontId="0" fillId="9" borderId="0" xfId="0" applyFill="1" applyAlignment="1">
      <alignment horizontal="center"/>
    </xf>
    <xf numFmtId="49" fontId="19" fillId="10" borderId="1" xfId="0" applyNumberFormat="1" applyFont="1" applyFill="1" applyBorder="1" applyAlignment="1">
      <alignment horizontal="center" vertical="center" wrapText="1"/>
    </xf>
    <xf numFmtId="0" fontId="0" fillId="11" borderId="0" xfId="0" applyFill="1" applyAlignment="1"/>
    <xf numFmtId="0" fontId="0" fillId="11" borderId="0" xfId="0" applyFill="1" applyAlignment="1">
      <alignment horizontal="center"/>
    </xf>
    <xf numFmtId="0" fontId="11" fillId="11" borderId="0" xfId="0" applyFont="1" applyFill="1" applyAlignment="1">
      <alignment horizontal="center"/>
    </xf>
    <xf numFmtId="0" fontId="0" fillId="11" borderId="0" xfId="0" applyFill="1"/>
    <xf numFmtId="0" fontId="16" fillId="12" borderId="1" xfId="0" applyFont="1" applyFill="1" applyBorder="1" applyAlignment="1" applyProtection="1">
      <alignment horizontal="center" vertical="center"/>
      <protection locked="0"/>
    </xf>
    <xf numFmtId="49" fontId="22" fillId="12" borderId="1" xfId="0" applyNumberFormat="1" applyFont="1" applyFill="1" applyBorder="1" applyAlignment="1" applyProtection="1">
      <alignment horizontal="center" vertical="center"/>
      <protection locked="0"/>
    </xf>
    <xf numFmtId="49" fontId="23" fillId="12" borderId="1" xfId="0" applyNumberFormat="1" applyFont="1" applyFill="1" applyBorder="1" applyAlignment="1" applyProtection="1">
      <alignment vertical="center"/>
      <protection locked="0"/>
    </xf>
    <xf numFmtId="0" fontId="23" fillId="12" borderId="1" xfId="0" applyNumberFormat="1" applyFont="1" applyFill="1" applyBorder="1" applyAlignment="1" applyProtection="1">
      <alignment horizontal="center" vertical="center"/>
      <protection locked="0"/>
    </xf>
    <xf numFmtId="49" fontId="23" fillId="12" borderId="6" xfId="0" applyNumberFormat="1" applyFont="1" applyFill="1" applyBorder="1" applyAlignment="1" applyProtection="1">
      <alignment vertical="center"/>
      <protection locked="0"/>
    </xf>
    <xf numFmtId="49" fontId="22" fillId="12" borderId="4" xfId="0" applyNumberFormat="1" applyFont="1" applyFill="1" applyBorder="1" applyAlignment="1" applyProtection="1">
      <alignment horizontal="center" vertical="center"/>
      <protection locked="0"/>
    </xf>
    <xf numFmtId="0" fontId="23" fillId="12" borderId="1" xfId="0" applyFont="1" applyFill="1" applyBorder="1" applyAlignment="1" applyProtection="1">
      <alignment horizontal="justify" vertical="center" wrapText="1"/>
      <protection locked="0"/>
    </xf>
    <xf numFmtId="0" fontId="23" fillId="12" borderId="2" xfId="0" applyNumberFormat="1" applyFont="1" applyFill="1" applyBorder="1" applyAlignment="1" applyProtection="1">
      <alignment horizontal="center" vertical="center"/>
      <protection locked="0"/>
    </xf>
    <xf numFmtId="0" fontId="15" fillId="13" borderId="1" xfId="0" applyFont="1" applyFill="1" applyBorder="1" applyAlignment="1">
      <alignment horizontal="center" vertical="center" wrapText="1"/>
    </xf>
    <xf numFmtId="0" fontId="15" fillId="13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7" fillId="2" borderId="5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vertical="center"/>
    </xf>
    <xf numFmtId="0" fontId="21" fillId="13" borderId="1" xfId="0" applyNumberFormat="1" applyFont="1" applyFill="1" applyBorder="1" applyAlignment="1">
      <alignment horizontal="center" vertical="center"/>
    </xf>
    <xf numFmtId="0" fontId="21" fillId="13" borderId="1" xfId="0" applyNumberFormat="1" applyFont="1" applyFill="1" applyBorder="1" applyAlignment="1">
      <alignment horizontal="center" vertical="center" wrapText="1"/>
    </xf>
    <xf numFmtId="0" fontId="24" fillId="13" borderId="1" xfId="0" applyNumberFormat="1" applyFont="1" applyFill="1" applyBorder="1" applyAlignment="1">
      <alignment horizontal="center" vertical="center" wrapText="1"/>
    </xf>
    <xf numFmtId="0" fontId="21" fillId="13" borderId="1" xfId="0" applyNumberFormat="1" applyFont="1" applyFill="1" applyBorder="1" applyAlignment="1">
      <alignment horizontal="left" vertical="center"/>
    </xf>
    <xf numFmtId="0" fontId="21" fillId="13" borderId="0" xfId="0" applyFont="1" applyFill="1" applyAlignment="1">
      <alignment horizontal="center" vertical="center"/>
    </xf>
    <xf numFmtId="0" fontId="16" fillId="7" borderId="1" xfId="0" applyFont="1" applyFill="1" applyBorder="1" applyAlignment="1" applyProtection="1">
      <alignment horizontal="center" vertical="center"/>
    </xf>
    <xf numFmtId="0" fontId="16" fillId="7" borderId="1" xfId="0" applyFont="1" applyFill="1" applyBorder="1" applyAlignment="1" applyProtection="1">
      <alignment horizontal="left" vertical="center"/>
    </xf>
    <xf numFmtId="1" fontId="19" fillId="2" borderId="1" xfId="0" applyNumberFormat="1" applyFont="1" applyFill="1" applyBorder="1" applyAlignment="1" applyProtection="1">
      <alignment horizontal="center" vertical="center"/>
    </xf>
    <xf numFmtId="0" fontId="9" fillId="14" borderId="1" xfId="0" applyNumberFormat="1" applyFont="1" applyFill="1" applyBorder="1" applyAlignment="1" applyProtection="1">
      <alignment horizontal="center" vertical="center"/>
    </xf>
    <xf numFmtId="0" fontId="9" fillId="15" borderId="1" xfId="0" applyNumberFormat="1" applyFont="1" applyFill="1" applyBorder="1" applyAlignment="1" applyProtection="1">
      <alignment horizontal="center" vertical="center"/>
    </xf>
    <xf numFmtId="0" fontId="9" fillId="16" borderId="1" xfId="0" applyNumberFormat="1" applyFont="1" applyFill="1" applyBorder="1" applyAlignment="1" applyProtection="1">
      <alignment horizontal="left" vertical="center"/>
    </xf>
    <xf numFmtId="0" fontId="25" fillId="0" borderId="0" xfId="0" applyFont="1"/>
    <xf numFmtId="0" fontId="25" fillId="0" borderId="7" xfId="0" applyFont="1" applyBorder="1" applyAlignment="1">
      <alignment horizontal="justify" vertical="center" wrapText="1"/>
    </xf>
    <xf numFmtId="0" fontId="25" fillId="0" borderId="8" xfId="0" applyFont="1" applyBorder="1" applyAlignment="1">
      <alignment horizontal="justify" vertical="center" wrapText="1"/>
    </xf>
    <xf numFmtId="0" fontId="25" fillId="0" borderId="9" xfId="0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justify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vertical="center" wrapText="1"/>
    </xf>
    <xf numFmtId="0" fontId="12" fillId="2" borderId="11" xfId="0" applyFont="1" applyFill="1" applyBorder="1" applyAlignment="1">
      <alignment vertical="center" wrapText="1"/>
    </xf>
    <xf numFmtId="0" fontId="13" fillId="2" borderId="12" xfId="0" applyFont="1" applyFill="1" applyBorder="1" applyAlignment="1">
      <alignment horizontal="left" vertical="center" wrapText="1"/>
    </xf>
    <xf numFmtId="0" fontId="13" fillId="2" borderId="13" xfId="0" applyFont="1" applyFill="1" applyBorder="1" applyAlignment="1">
      <alignment horizontal="left" vertical="center" wrapText="1"/>
    </xf>
    <xf numFmtId="0" fontId="13" fillId="2" borderId="14" xfId="0" applyFont="1" applyFill="1" applyBorder="1" applyAlignment="1">
      <alignment horizontal="left" vertical="center" wrapText="1"/>
    </xf>
    <xf numFmtId="0" fontId="13" fillId="2" borderId="15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left" vertical="center" wrapText="1"/>
    </xf>
    <xf numFmtId="0" fontId="13" fillId="2" borderId="17" xfId="0" applyFont="1" applyFill="1" applyBorder="1" applyAlignment="1">
      <alignment horizontal="left" vertical="center" wrapText="1"/>
    </xf>
    <xf numFmtId="0" fontId="13" fillId="2" borderId="18" xfId="0" applyFont="1" applyFill="1" applyBorder="1" applyAlignment="1">
      <alignment horizontal="left" vertical="center" wrapText="1"/>
    </xf>
    <xf numFmtId="0" fontId="13" fillId="3" borderId="17" xfId="0" applyFont="1" applyFill="1" applyBorder="1" applyAlignment="1">
      <alignment horizontal="left" vertical="center" wrapText="1"/>
    </xf>
    <xf numFmtId="0" fontId="13" fillId="3" borderId="18" xfId="0" applyFont="1" applyFill="1" applyBorder="1" applyAlignment="1">
      <alignment horizontal="left" vertical="center" wrapText="1"/>
    </xf>
    <xf numFmtId="0" fontId="13" fillId="3" borderId="16" xfId="0" applyFont="1" applyFill="1" applyBorder="1" applyAlignment="1">
      <alignment horizontal="left" vertical="center" wrapText="1"/>
    </xf>
    <xf numFmtId="0" fontId="13" fillId="3" borderId="12" xfId="0" applyFont="1" applyFill="1" applyBorder="1" applyAlignment="1">
      <alignment horizontal="left" vertical="center" wrapText="1"/>
    </xf>
    <xf numFmtId="0" fontId="13" fillId="3" borderId="13" xfId="0" applyFont="1" applyFill="1" applyBorder="1" applyAlignment="1">
      <alignment horizontal="left" vertical="center" wrapText="1"/>
    </xf>
    <xf numFmtId="0" fontId="13" fillId="3" borderId="14" xfId="0" applyFont="1" applyFill="1" applyBorder="1" applyAlignment="1">
      <alignment horizontal="left" vertical="center" wrapText="1"/>
    </xf>
    <xf numFmtId="0" fontId="13" fillId="3" borderId="15" xfId="0" applyFont="1" applyFill="1" applyBorder="1" applyAlignment="1">
      <alignment horizontal="left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vertical="center" wrapText="1"/>
    </xf>
    <xf numFmtId="0" fontId="12" fillId="3" borderId="11" xfId="0" applyFont="1" applyFill="1" applyBorder="1" applyAlignment="1">
      <alignment vertical="center" wrapText="1"/>
    </xf>
    <xf numFmtId="0" fontId="13" fillId="3" borderId="7" xfId="0" applyFont="1" applyFill="1" applyBorder="1" applyAlignment="1">
      <alignment horizontal="left" vertical="center" wrapText="1"/>
    </xf>
    <xf numFmtId="0" fontId="12" fillId="4" borderId="10" xfId="0" applyFont="1" applyFill="1" applyBorder="1" applyAlignment="1">
      <alignment vertical="center" wrapText="1"/>
    </xf>
    <xf numFmtId="0" fontId="12" fillId="4" borderId="11" xfId="0" applyFont="1" applyFill="1" applyBorder="1" applyAlignment="1">
      <alignment vertical="center" wrapText="1"/>
    </xf>
    <xf numFmtId="0" fontId="13" fillId="4" borderId="14" xfId="0" applyFont="1" applyFill="1" applyBorder="1" applyAlignment="1">
      <alignment horizontal="left" vertical="center" wrapText="1"/>
    </xf>
    <xf numFmtId="0" fontId="13" fillId="4" borderId="15" xfId="0" applyFont="1" applyFill="1" applyBorder="1" applyAlignment="1">
      <alignment horizontal="left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left" vertical="center" wrapText="1"/>
    </xf>
    <xf numFmtId="0" fontId="13" fillId="4" borderId="17" xfId="0" applyFont="1" applyFill="1" applyBorder="1" applyAlignment="1">
      <alignment horizontal="left" vertical="center" wrapText="1"/>
    </xf>
    <xf numFmtId="0" fontId="13" fillId="4" borderId="18" xfId="0" applyFont="1" applyFill="1" applyBorder="1" applyAlignment="1">
      <alignment horizontal="left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left" vertical="center" wrapText="1"/>
    </xf>
    <xf numFmtId="0" fontId="13" fillId="4" borderId="7" xfId="0" applyFont="1" applyFill="1" applyBorder="1" applyAlignment="1">
      <alignment horizontal="left" vertical="center" wrapText="1"/>
    </xf>
    <xf numFmtId="0" fontId="13" fillId="4" borderId="12" xfId="0" applyFont="1" applyFill="1" applyBorder="1" applyAlignment="1">
      <alignment horizontal="left" vertical="center" wrapText="1"/>
    </xf>
    <xf numFmtId="0" fontId="13" fillId="4" borderId="13" xfId="0" applyFont="1" applyFill="1" applyBorder="1" applyAlignment="1">
      <alignment horizontal="left" vertical="center" wrapText="1"/>
    </xf>
    <xf numFmtId="0" fontId="12" fillId="4" borderId="19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left" vertical="center" wrapText="1"/>
    </xf>
    <xf numFmtId="0" fontId="19" fillId="2" borderId="0" xfId="0" applyFont="1" applyFill="1" applyAlignment="1">
      <alignment horizontal="left" vertical="center"/>
    </xf>
    <xf numFmtId="0" fontId="16" fillId="17" borderId="0" xfId="0" applyFont="1" applyFill="1"/>
    <xf numFmtId="0" fontId="16" fillId="5" borderId="20" xfId="0" applyFont="1" applyFill="1" applyBorder="1"/>
    <xf numFmtId="0" fontId="16" fillId="5" borderId="21" xfId="0" applyFont="1" applyFill="1" applyBorder="1"/>
    <xf numFmtId="0" fontId="16" fillId="5" borderId="22" xfId="0" applyFont="1" applyFill="1" applyBorder="1"/>
    <xf numFmtId="0" fontId="16" fillId="5" borderId="23" xfId="0" applyFont="1" applyFill="1" applyBorder="1"/>
    <xf numFmtId="0" fontId="16" fillId="3" borderId="22" xfId="0" applyFont="1" applyFill="1" applyBorder="1"/>
    <xf numFmtId="0" fontId="16" fillId="3" borderId="23" xfId="0" applyFont="1" applyFill="1" applyBorder="1"/>
    <xf numFmtId="0" fontId="16" fillId="3" borderId="24" xfId="0" applyFont="1" applyFill="1" applyBorder="1"/>
    <xf numFmtId="0" fontId="16" fillId="3" borderId="25" xfId="0" applyFont="1" applyFill="1" applyBorder="1"/>
    <xf numFmtId="0" fontId="18" fillId="7" borderId="0" xfId="0" applyFont="1" applyFill="1" applyAlignment="1"/>
    <xf numFmtId="0" fontId="13" fillId="18" borderId="0" xfId="0" applyFont="1" applyFill="1" applyBorder="1" applyAlignment="1">
      <alignment horizontal="center" vertical="center" wrapText="1"/>
    </xf>
    <xf numFmtId="0" fontId="13" fillId="15" borderId="0" xfId="0" applyFont="1" applyFill="1" applyBorder="1" applyAlignment="1">
      <alignment horizontal="center" vertical="top" wrapText="1"/>
    </xf>
    <xf numFmtId="0" fontId="13" fillId="11" borderId="0" xfId="0" applyFont="1" applyFill="1" applyBorder="1" applyAlignment="1">
      <alignment horizontal="center" vertical="top" wrapText="1"/>
    </xf>
    <xf numFmtId="0" fontId="12" fillId="11" borderId="0" xfId="0" applyFont="1" applyFill="1" applyBorder="1" applyAlignment="1">
      <alignment horizontal="center" vertical="top" wrapText="1"/>
    </xf>
    <xf numFmtId="0" fontId="27" fillId="9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0" fontId="28" fillId="9" borderId="0" xfId="0" applyFont="1" applyFill="1" applyAlignment="1">
      <alignment horizontal="center"/>
    </xf>
    <xf numFmtId="0" fontId="29" fillId="19" borderId="0" xfId="0" applyFont="1" applyFill="1" applyBorder="1" applyAlignment="1">
      <alignment horizontal="center" vertical="center"/>
    </xf>
    <xf numFmtId="0" fontId="29" fillId="19" borderId="23" xfId="0" applyFont="1" applyFill="1" applyBorder="1" applyAlignment="1">
      <alignment horizontal="center" vertical="center"/>
    </xf>
    <xf numFmtId="0" fontId="29" fillId="19" borderId="0" xfId="0" applyFont="1" applyFill="1" applyAlignment="1">
      <alignment horizontal="center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5" xfId="0" applyFont="1" applyFill="1" applyBorder="1" applyAlignment="1">
      <alignment horizontal="left" vertical="center"/>
    </xf>
    <xf numFmtId="49" fontId="19" fillId="10" borderId="1" xfId="0" applyNumberFormat="1" applyFont="1" applyFill="1" applyBorder="1" applyAlignment="1">
      <alignment horizontal="center" vertical="center" wrapText="1"/>
    </xf>
    <xf numFmtId="49" fontId="19" fillId="10" borderId="1" xfId="0" applyNumberFormat="1" applyFont="1" applyFill="1" applyBorder="1" applyAlignment="1">
      <alignment horizontal="center" vertical="center"/>
    </xf>
    <xf numFmtId="0" fontId="19" fillId="10" borderId="1" xfId="0" applyFont="1" applyFill="1" applyBorder="1" applyAlignment="1">
      <alignment horizontal="center" vertical="center"/>
    </xf>
    <xf numFmtId="49" fontId="19" fillId="10" borderId="20" xfId="0" applyNumberFormat="1" applyFont="1" applyFill="1" applyBorder="1" applyAlignment="1">
      <alignment horizontal="center" vertical="center" wrapText="1"/>
    </xf>
    <xf numFmtId="49" fontId="19" fillId="10" borderId="21" xfId="0" applyNumberFormat="1" applyFont="1" applyFill="1" applyBorder="1" applyAlignment="1">
      <alignment horizontal="center" vertical="center" wrapText="1"/>
    </xf>
    <xf numFmtId="0" fontId="18" fillId="7" borderId="0" xfId="0" applyFont="1" applyFill="1" applyAlignment="1">
      <alignment horizontal="center"/>
    </xf>
    <xf numFmtId="49" fontId="19" fillId="5" borderId="1" xfId="0" applyNumberFormat="1" applyFont="1" applyFill="1" applyBorder="1" applyAlignment="1">
      <alignment horizontal="center" vertical="center" wrapText="1"/>
    </xf>
    <xf numFmtId="49" fontId="19" fillId="5" borderId="20" xfId="0" applyNumberFormat="1" applyFont="1" applyFill="1" applyBorder="1" applyAlignment="1">
      <alignment horizontal="center" vertical="center" wrapText="1"/>
    </xf>
    <xf numFmtId="49" fontId="19" fillId="5" borderId="21" xfId="0" applyNumberFormat="1" applyFont="1" applyFill="1" applyBorder="1" applyAlignment="1">
      <alignment horizontal="center" vertical="center" wrapText="1"/>
    </xf>
    <xf numFmtId="49" fontId="19" fillId="5" borderId="1" xfId="0" applyNumberFormat="1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49" fontId="19" fillId="5" borderId="4" xfId="0" applyNumberFormat="1" applyFont="1" applyFill="1" applyBorder="1" applyAlignment="1">
      <alignment horizontal="center" vertical="center" wrapText="1"/>
    </xf>
    <xf numFmtId="49" fontId="19" fillId="5" borderId="5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30" fillId="18" borderId="0" xfId="0" applyFont="1" applyFill="1" applyBorder="1" applyAlignment="1">
      <alignment horizontal="center" vertical="center" wrapText="1"/>
    </xf>
    <xf numFmtId="0" fontId="30" fillId="15" borderId="0" xfId="0" applyFont="1" applyFill="1" applyBorder="1" applyAlignment="1">
      <alignment horizontal="center" vertical="top" wrapText="1"/>
    </xf>
    <xf numFmtId="0" fontId="30" fillId="11" borderId="0" xfId="0" applyFont="1" applyFill="1" applyBorder="1" applyAlignment="1">
      <alignment horizontal="center" vertical="top" wrapText="1"/>
    </xf>
    <xf numFmtId="0" fontId="31" fillId="11" borderId="0" xfId="0" applyFont="1" applyFill="1" applyBorder="1" applyAlignment="1">
      <alignment horizontal="center" vertical="top" wrapText="1"/>
    </xf>
    <xf numFmtId="0" fontId="32" fillId="11" borderId="27" xfId="0" applyFont="1" applyFill="1" applyBorder="1" applyAlignment="1">
      <alignment horizontal="center" vertical="center" wrapText="1"/>
    </xf>
    <xf numFmtId="0" fontId="32" fillId="11" borderId="28" xfId="0" applyFont="1" applyFill="1" applyBorder="1" applyAlignment="1">
      <alignment horizontal="center" vertical="center" wrapText="1"/>
    </xf>
    <xf numFmtId="0" fontId="32" fillId="11" borderId="29" xfId="0" applyFont="1" applyFill="1" applyBorder="1" applyAlignment="1">
      <alignment horizontal="center" vertical="center" wrapText="1"/>
    </xf>
    <xf numFmtId="0" fontId="32" fillId="11" borderId="30" xfId="0" applyFont="1" applyFill="1" applyBorder="1" applyAlignment="1">
      <alignment horizontal="center" vertical="center" wrapText="1"/>
    </xf>
    <xf numFmtId="0" fontId="32" fillId="15" borderId="27" xfId="0" applyFont="1" applyFill="1" applyBorder="1" applyAlignment="1">
      <alignment horizontal="center" vertical="center" wrapText="1"/>
    </xf>
    <xf numFmtId="0" fontId="32" fillId="15" borderId="28" xfId="0" applyFont="1" applyFill="1" applyBorder="1" applyAlignment="1">
      <alignment horizontal="center" vertical="center" wrapText="1"/>
    </xf>
    <xf numFmtId="0" fontId="32" fillId="15" borderId="10" xfId="0" applyFont="1" applyFill="1" applyBorder="1" applyAlignment="1">
      <alignment horizontal="center" vertical="center" wrapText="1"/>
    </xf>
    <xf numFmtId="0" fontId="32" fillId="15" borderId="11" xfId="0" applyFont="1" applyFill="1" applyBorder="1" applyAlignment="1">
      <alignment horizontal="center" vertical="center" wrapText="1"/>
    </xf>
    <xf numFmtId="0" fontId="32" fillId="18" borderId="27" xfId="0" applyFont="1" applyFill="1" applyBorder="1" applyAlignment="1">
      <alignment horizontal="center" vertical="center" wrapText="1"/>
    </xf>
    <xf numFmtId="0" fontId="32" fillId="18" borderId="28" xfId="0" applyFont="1" applyFill="1" applyBorder="1" applyAlignment="1">
      <alignment horizontal="center" vertical="center" wrapText="1"/>
    </xf>
    <xf numFmtId="0" fontId="32" fillId="18" borderId="10" xfId="0" applyFont="1" applyFill="1" applyBorder="1" applyAlignment="1">
      <alignment horizontal="center" vertical="center" wrapText="1"/>
    </xf>
    <xf numFmtId="0" fontId="32" fillId="18" borderId="11" xfId="0" applyFont="1" applyFill="1" applyBorder="1" applyAlignment="1">
      <alignment horizontal="center" vertical="center" wrapText="1"/>
    </xf>
  </cellXfs>
  <cellStyles count="7">
    <cellStyle name="Hyperlink 2" xfId="1"/>
    <cellStyle name="Normal" xfId="0" builtinId="0"/>
    <cellStyle name="Normal 2" xfId="2"/>
    <cellStyle name="Normal 2 2" xfId="3"/>
    <cellStyle name="Normal 2 3" xfId="4"/>
    <cellStyle name="Normal 3" xfId="5"/>
    <cellStyle name="Normal 4" xfId="6"/>
  </cellStyles>
  <dxfs count="5">
    <dxf>
      <font>
        <b/>
        <strike val="0"/>
        <outline val="0"/>
        <shadow val="0"/>
        <u val="none"/>
        <vertAlign val="baseline"/>
        <sz val="11"/>
        <name val="宋体"/>
        <scheme val="none"/>
      </font>
      <numFmt numFmtId="0" formatCode="General"/>
      <alignment horizontal="center" vertical="top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alignment horizontal="general" vertical="top" textRotation="0" wrapText="1" indent="0" relativeIndent="255" justifyLastLine="0" shrinkToFit="0" readingOrder="0"/>
    </dxf>
    <dxf>
      <font>
        <b/>
        <strike val="0"/>
        <outline val="0"/>
        <shadow val="0"/>
        <u val="none"/>
        <vertAlign val="baseline"/>
        <sz val="11"/>
        <name val="宋体"/>
        <scheme val="none"/>
      </font>
      <alignment horizontal="general" vertical="top" textRotation="0" indent="0" relativeIndent="255" justifyLastLine="0" shrinkToFit="0" readingOrder="0"/>
    </dxf>
    <dxf>
      <font>
        <b/>
        <strike val="0"/>
        <outline val="0"/>
        <shadow val="0"/>
        <u val="none"/>
        <vertAlign val="baseline"/>
        <sz val="11"/>
        <name val="宋体"/>
        <scheme val="none"/>
      </font>
      <alignment horizontal="general" vertical="top" textRotation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alignment horizontal="general" vertical="top" textRotation="0" indent="0" relativeIndent="255" justifyLastLine="0" shrinkToFit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r>
              <a:rPr altLang="en-US"/>
              <a:t>聆听</a:t>
            </a:r>
          </a:p>
        </c:rich>
      </c:tx>
      <c:overlay val="1"/>
    </c:title>
    <c:plotArea>
      <c:layout/>
      <c:barChart>
        <c:barDir val="col"/>
        <c:grouping val="clustered"/>
        <c:ser>
          <c:idx val="0"/>
          <c:order val="0"/>
          <c:tx>
            <c:strRef>
              <c:f>表现统计!$L$3</c:f>
              <c:strCache>
                <c:ptCount val="1"/>
                <c:pt idx="0">
                  <c:v>尚未掌握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表现统计!$L$4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表现统计!$M$3</c:f>
              <c:strCache>
                <c:ptCount val="1"/>
                <c:pt idx="0">
                  <c:v>有待改进</c:v>
                </c:pt>
              </c:strCache>
            </c:strRef>
          </c:tx>
          <c:spPr>
            <a:solidFill>
              <a:schemeClr val="accent2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表现统计!$M$4</c:f>
              <c:numCache>
                <c:formatCode>General</c:formatCode>
                <c:ptCount val="1"/>
                <c:pt idx="0">
                  <c:v>26</c:v>
                </c:pt>
              </c:numCache>
            </c:numRef>
          </c:val>
        </c:ser>
        <c:ser>
          <c:idx val="2"/>
          <c:order val="2"/>
          <c:tx>
            <c:strRef>
              <c:f>表现统计!$N$3</c:f>
              <c:strCache>
                <c:ptCount val="1"/>
                <c:pt idx="0">
                  <c:v>基本掌握</c:v>
                </c:pt>
              </c:strCache>
            </c:strRef>
          </c:tx>
          <c:spPr>
            <a:solidFill>
              <a:srgbClr val="00B050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表现统计!$N$4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表现统计!$O$3</c:f>
              <c:strCache>
                <c:ptCount val="1"/>
                <c:pt idx="0">
                  <c:v>满意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表现统计!$O$4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表现统计!$P$3</c:f>
              <c:strCache>
                <c:ptCount val="1"/>
                <c:pt idx="0">
                  <c:v>良好</c:v>
                </c:pt>
              </c:strCache>
            </c:strRef>
          </c:tx>
          <c:spPr>
            <a:solidFill>
              <a:schemeClr val="accent5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表现统计!$P$4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表现统计!$Q$3</c:f>
              <c:strCache>
                <c:ptCount val="1"/>
                <c:pt idx="0">
                  <c:v>优良</c:v>
                </c:pt>
              </c:strCache>
            </c:strRef>
          </c:tx>
          <c:spPr>
            <a:solidFill>
              <a:srgbClr val="FFC000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表现统计!$Q$4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138410624"/>
        <c:axId val="138420608"/>
      </c:barChart>
      <c:catAx>
        <c:axId val="13841062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38420608"/>
        <c:crosses val="autoZero"/>
        <c:auto val="1"/>
        <c:lblAlgn val="ctr"/>
        <c:lblOffset val="100"/>
      </c:catAx>
      <c:valAx>
        <c:axId val="138420608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r>
                  <a:rPr altLang="en-US"/>
                  <a:t>人数</a:t>
                </a:r>
              </a:p>
            </c:rich>
          </c:tx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384106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zh-CN"/>
        </a:p>
      </c:txPr>
    </c:legend>
    <c:plotVisOnly val="1"/>
    <c:dispBlanksAs val="gap"/>
  </c:chart>
  <c:spPr>
    <a:solidFill>
      <a:schemeClr val="accent3">
        <a:lumMod val="20000"/>
        <a:lumOff val="80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zh-CN"/>
    </a:p>
  </c:txPr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r>
              <a:rPr altLang="en-US"/>
              <a:t>口头表达</a:t>
            </a:r>
          </a:p>
        </c:rich>
      </c:tx>
      <c:overlay val="1"/>
    </c:title>
    <c:plotArea>
      <c:layout/>
      <c:barChart>
        <c:barDir val="col"/>
        <c:grouping val="clustered"/>
        <c:ser>
          <c:idx val="0"/>
          <c:order val="0"/>
          <c:tx>
            <c:strRef>
              <c:f>表现统计!$M$3</c:f>
              <c:strCache>
                <c:ptCount val="1"/>
                <c:pt idx="0">
                  <c:v>有待改进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表现统计!$L$5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表现统计!$M$3</c:f>
              <c:strCache>
                <c:ptCount val="1"/>
                <c:pt idx="0">
                  <c:v>有待改进</c:v>
                </c:pt>
              </c:strCache>
            </c:strRef>
          </c:tx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表现统计!$M$5</c:f>
              <c:numCache>
                <c:formatCode>General</c:formatCode>
                <c:ptCount val="1"/>
                <c:pt idx="0">
                  <c:v>26</c:v>
                </c:pt>
              </c:numCache>
            </c:numRef>
          </c:val>
        </c:ser>
        <c:ser>
          <c:idx val="2"/>
          <c:order val="2"/>
          <c:tx>
            <c:strRef>
              <c:f>表现统计!$N$3</c:f>
              <c:strCache>
                <c:ptCount val="1"/>
                <c:pt idx="0">
                  <c:v>基本掌握</c:v>
                </c:pt>
              </c:strCache>
            </c:strRef>
          </c:tx>
          <c:spPr>
            <a:solidFill>
              <a:srgbClr val="00B050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表现统计!$N$5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3"/>
          <c:order val="3"/>
          <c:tx>
            <c:strRef>
              <c:f>表现统计!$O$3</c:f>
              <c:strCache>
                <c:ptCount val="1"/>
                <c:pt idx="0">
                  <c:v>满意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表现统计!$O$5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表现统计!$P$3</c:f>
              <c:strCache>
                <c:ptCount val="1"/>
                <c:pt idx="0">
                  <c:v>良好</c:v>
                </c:pt>
              </c:strCache>
            </c:strRef>
          </c:tx>
          <c:spPr>
            <a:solidFill>
              <a:schemeClr val="accent5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表现统计!$P$5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表现统计!$Q$3</c:f>
              <c:strCache>
                <c:ptCount val="1"/>
                <c:pt idx="0">
                  <c:v>优良</c:v>
                </c:pt>
              </c:strCache>
            </c:strRef>
          </c:tx>
          <c:spPr>
            <a:solidFill>
              <a:srgbClr val="FFC000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表现统计!$Q$5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138762880"/>
        <c:axId val="138776960"/>
      </c:barChart>
      <c:catAx>
        <c:axId val="13876288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38776960"/>
        <c:crosses val="autoZero"/>
        <c:auto val="1"/>
        <c:lblAlgn val="ctr"/>
        <c:lblOffset val="100"/>
      </c:catAx>
      <c:valAx>
        <c:axId val="138776960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r>
                  <a:rPr altLang="en-US"/>
                  <a:t>人数</a:t>
                </a:r>
              </a:p>
            </c:rich>
          </c:tx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387628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zh-CN"/>
        </a:p>
      </c:txPr>
    </c:legend>
    <c:plotVisOnly val="1"/>
    <c:dispBlanksAs val="gap"/>
  </c:chart>
  <c:spPr>
    <a:solidFill>
      <a:schemeClr val="accent3">
        <a:lumMod val="20000"/>
        <a:lumOff val="80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zh-CN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r>
              <a:rPr altLang="en-US"/>
              <a:t>口语交际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表现统计!$L$3</c:f>
              <c:strCache>
                <c:ptCount val="1"/>
                <c:pt idx="0">
                  <c:v>尚未掌握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表现统计!$L$6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表现统计!$M$3</c:f>
              <c:strCache>
                <c:ptCount val="1"/>
                <c:pt idx="0">
                  <c:v>有待改进</c:v>
                </c:pt>
              </c:strCache>
            </c:strRef>
          </c:tx>
          <c:spPr>
            <a:solidFill>
              <a:schemeClr val="accent2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表现统计!$M$6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</c:ser>
        <c:ser>
          <c:idx val="2"/>
          <c:order val="2"/>
          <c:tx>
            <c:strRef>
              <c:f>表现统计!$N$3</c:f>
              <c:strCache>
                <c:ptCount val="1"/>
                <c:pt idx="0">
                  <c:v>基本掌握</c:v>
                </c:pt>
              </c:strCache>
            </c:strRef>
          </c:tx>
          <c:spPr>
            <a:solidFill>
              <a:srgbClr val="00B050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表现统计!$N$6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3"/>
          <c:order val="3"/>
          <c:tx>
            <c:strRef>
              <c:f>表现统计!$O$3</c:f>
              <c:strCache>
                <c:ptCount val="1"/>
                <c:pt idx="0">
                  <c:v>满意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表现统计!$O$6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表现统计!$P$3</c:f>
              <c:strCache>
                <c:ptCount val="1"/>
                <c:pt idx="0">
                  <c:v>良好</c:v>
                </c:pt>
              </c:strCache>
            </c:strRef>
          </c:tx>
          <c:spPr>
            <a:solidFill>
              <a:schemeClr val="accent5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表现统计!$P$6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表现统计!$Q$3</c:f>
              <c:strCache>
                <c:ptCount val="1"/>
                <c:pt idx="0">
                  <c:v>优良</c:v>
                </c:pt>
              </c:strCache>
            </c:strRef>
          </c:tx>
          <c:spPr>
            <a:solidFill>
              <a:srgbClr val="FFC000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表现统计!$Q$6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axId val="139430528"/>
        <c:axId val="139440512"/>
      </c:barChart>
      <c:catAx>
        <c:axId val="13943052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39440512"/>
        <c:crosses val="autoZero"/>
        <c:auto val="1"/>
        <c:lblAlgn val="ctr"/>
        <c:lblOffset val="100"/>
      </c:catAx>
      <c:valAx>
        <c:axId val="139440512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r>
                  <a:rPr altLang="en-US"/>
                  <a:t>人数</a:t>
                </a:r>
              </a:p>
            </c:rich>
          </c:tx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394305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zh-CN"/>
        </a:p>
      </c:txPr>
    </c:legend>
    <c:plotVisOnly val="1"/>
    <c:dispBlanksAs val="gap"/>
  </c:chart>
  <c:spPr>
    <a:solidFill>
      <a:schemeClr val="accent3">
        <a:lumMod val="20000"/>
        <a:lumOff val="80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zh-CN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r>
              <a:rPr altLang="en-US"/>
              <a:t>朗读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表现统计!$L$3</c:f>
              <c:strCache>
                <c:ptCount val="1"/>
                <c:pt idx="0">
                  <c:v>尚未掌握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表现统计!$L$7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表现统计!$M$3</c:f>
              <c:strCache>
                <c:ptCount val="1"/>
                <c:pt idx="0">
                  <c:v>有待改进</c:v>
                </c:pt>
              </c:strCache>
            </c:strRef>
          </c:tx>
          <c:spPr>
            <a:solidFill>
              <a:schemeClr val="accent2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表现统计!$M$7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</c:ser>
        <c:ser>
          <c:idx val="2"/>
          <c:order val="2"/>
          <c:tx>
            <c:strRef>
              <c:f>表现统计!$N$3</c:f>
              <c:strCache>
                <c:ptCount val="1"/>
                <c:pt idx="0">
                  <c:v>基本掌握</c:v>
                </c:pt>
              </c:strCache>
            </c:strRef>
          </c:tx>
          <c:spPr>
            <a:solidFill>
              <a:srgbClr val="00B050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表现统计!$N$7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3"/>
          <c:order val="3"/>
          <c:tx>
            <c:strRef>
              <c:f>表现统计!$O$3</c:f>
              <c:strCache>
                <c:ptCount val="1"/>
                <c:pt idx="0">
                  <c:v>满意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表现统计!$O$7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4"/>
          <c:order val="4"/>
          <c:tx>
            <c:strRef>
              <c:f>表现统计!$P$3</c:f>
              <c:strCache>
                <c:ptCount val="1"/>
                <c:pt idx="0">
                  <c:v>良好</c:v>
                </c:pt>
              </c:strCache>
            </c:strRef>
          </c:tx>
          <c:spPr>
            <a:solidFill>
              <a:schemeClr val="accent5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表现统计!$P$7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表现统计!$Q$3</c:f>
              <c:strCache>
                <c:ptCount val="1"/>
                <c:pt idx="0">
                  <c:v>优良</c:v>
                </c:pt>
              </c:strCache>
            </c:strRef>
          </c:tx>
          <c:spPr>
            <a:solidFill>
              <a:srgbClr val="FFC000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表现统计!$Q$7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139516928"/>
        <c:axId val="139539200"/>
      </c:barChart>
      <c:catAx>
        <c:axId val="13951692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39539200"/>
        <c:crosses val="autoZero"/>
        <c:auto val="1"/>
        <c:lblAlgn val="ctr"/>
        <c:lblOffset val="100"/>
      </c:catAx>
      <c:valAx>
        <c:axId val="139539200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r>
                  <a:rPr altLang="en-US"/>
                  <a:t>人数</a:t>
                </a:r>
              </a:p>
            </c:rich>
          </c:tx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395169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zh-CN"/>
        </a:p>
      </c:txPr>
    </c:legend>
    <c:plotVisOnly val="1"/>
    <c:dispBlanksAs val="gap"/>
  </c:chart>
  <c:spPr>
    <a:solidFill>
      <a:schemeClr val="accent1">
        <a:lumMod val="20000"/>
        <a:lumOff val="80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zh-CN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r>
              <a:rPr altLang="en-US"/>
              <a:t>阅读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表现统计!$L$3</c:f>
              <c:strCache>
                <c:ptCount val="1"/>
                <c:pt idx="0">
                  <c:v>尚未掌握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表现统计!$L$8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表现统计!$M$3</c:f>
              <c:strCache>
                <c:ptCount val="1"/>
                <c:pt idx="0">
                  <c:v>有待改进</c:v>
                </c:pt>
              </c:strCache>
            </c:strRef>
          </c:tx>
          <c:spPr>
            <a:solidFill>
              <a:schemeClr val="accent2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表现统计!$M$8</c:f>
              <c:numCache>
                <c:formatCode>General</c:formatCode>
                <c:ptCount val="1"/>
                <c:pt idx="0">
                  <c:v>26</c:v>
                </c:pt>
              </c:numCache>
            </c:numRef>
          </c:val>
        </c:ser>
        <c:ser>
          <c:idx val="2"/>
          <c:order val="2"/>
          <c:tx>
            <c:strRef>
              <c:f>表现统计!$N$3</c:f>
              <c:strCache>
                <c:ptCount val="1"/>
                <c:pt idx="0">
                  <c:v>基本掌握</c:v>
                </c:pt>
              </c:strCache>
            </c:strRef>
          </c:tx>
          <c:spPr>
            <a:solidFill>
              <a:srgbClr val="00B050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表现统计!$N$8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表现统计!$O$3</c:f>
              <c:strCache>
                <c:ptCount val="1"/>
                <c:pt idx="0">
                  <c:v>满意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表现统计!$O$8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表现统计!$P$3</c:f>
              <c:strCache>
                <c:ptCount val="1"/>
                <c:pt idx="0">
                  <c:v>良好</c:v>
                </c:pt>
              </c:strCache>
            </c:strRef>
          </c:tx>
          <c:spPr>
            <a:solidFill>
              <a:schemeClr val="accent5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表现统计!$P$8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表现统计!$Q$3</c:f>
              <c:strCache>
                <c:ptCount val="1"/>
                <c:pt idx="0">
                  <c:v>优良</c:v>
                </c:pt>
              </c:strCache>
            </c:strRef>
          </c:tx>
          <c:spPr>
            <a:solidFill>
              <a:srgbClr val="FFC000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表现统计!$Q$8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axId val="139618944"/>
        <c:axId val="139628928"/>
      </c:barChart>
      <c:catAx>
        <c:axId val="13961894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39628928"/>
        <c:crosses val="autoZero"/>
        <c:auto val="1"/>
        <c:lblAlgn val="ctr"/>
        <c:lblOffset val="100"/>
      </c:catAx>
      <c:valAx>
        <c:axId val="139628928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r>
                  <a:rPr altLang="en-US"/>
                  <a:t>人数</a:t>
                </a:r>
              </a:p>
            </c:rich>
          </c:tx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396189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zh-CN"/>
        </a:p>
      </c:txPr>
    </c:legend>
    <c:plotVisOnly val="1"/>
    <c:dispBlanksAs val="gap"/>
  </c:chart>
  <c:spPr>
    <a:solidFill>
      <a:schemeClr val="accent1">
        <a:lumMod val="20000"/>
        <a:lumOff val="80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zh-CN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r>
              <a:rPr altLang="en-US"/>
              <a:t>写字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表现统计!$L$3</c:f>
              <c:strCache>
                <c:ptCount val="1"/>
                <c:pt idx="0">
                  <c:v>尚未掌握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表现统计!$L$9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表现统计!$M$3</c:f>
              <c:strCache>
                <c:ptCount val="1"/>
                <c:pt idx="0">
                  <c:v>有待改进</c:v>
                </c:pt>
              </c:strCache>
            </c:strRef>
          </c:tx>
          <c:spPr>
            <a:solidFill>
              <a:schemeClr val="accent2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表现统计!$M$9</c:f>
              <c:numCache>
                <c:formatCode>General</c:formatCode>
                <c:ptCount val="1"/>
                <c:pt idx="0">
                  <c:v>26</c:v>
                </c:pt>
              </c:numCache>
            </c:numRef>
          </c:val>
        </c:ser>
        <c:ser>
          <c:idx val="2"/>
          <c:order val="2"/>
          <c:tx>
            <c:strRef>
              <c:f>表现统计!$N$3</c:f>
              <c:strCache>
                <c:ptCount val="1"/>
                <c:pt idx="0">
                  <c:v>基本掌握</c:v>
                </c:pt>
              </c:strCache>
            </c:strRef>
          </c:tx>
          <c:spPr>
            <a:solidFill>
              <a:srgbClr val="00B050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表现统计!$N$9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表现统计!$O$3</c:f>
              <c:strCache>
                <c:ptCount val="1"/>
                <c:pt idx="0">
                  <c:v>满意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表现统计!$O$9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表现统计!$P$3</c:f>
              <c:strCache>
                <c:ptCount val="1"/>
                <c:pt idx="0">
                  <c:v>良好</c:v>
                </c:pt>
              </c:strCache>
            </c:strRef>
          </c:tx>
          <c:spPr>
            <a:solidFill>
              <a:schemeClr val="accent5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表现统计!$P$9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表现统计!$Q$3</c:f>
              <c:strCache>
                <c:ptCount val="1"/>
                <c:pt idx="0">
                  <c:v>优良</c:v>
                </c:pt>
              </c:strCache>
            </c:strRef>
          </c:tx>
          <c:spPr>
            <a:solidFill>
              <a:srgbClr val="FFC000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表现统计!$Q$9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axId val="139754112"/>
        <c:axId val="139768192"/>
      </c:barChart>
      <c:catAx>
        <c:axId val="13975411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39768192"/>
        <c:crosses val="autoZero"/>
        <c:auto val="1"/>
        <c:lblAlgn val="ctr"/>
        <c:lblOffset val="100"/>
      </c:catAx>
      <c:valAx>
        <c:axId val="139768192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r>
                  <a:rPr altLang="en-US"/>
                  <a:t>人数</a:t>
                </a:r>
              </a:p>
            </c:rich>
          </c:tx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397541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zh-CN"/>
        </a:p>
      </c:txPr>
    </c:legend>
    <c:plotVisOnly val="1"/>
    <c:dispBlanksAs val="gap"/>
  </c:chart>
  <c:spPr>
    <a:solidFill>
      <a:schemeClr val="accent6">
        <a:lumMod val="20000"/>
        <a:lumOff val="80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zh-CN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r>
              <a:rPr altLang="en-US"/>
              <a:t>书面表达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表现统计!$L$3</c:f>
              <c:strCache>
                <c:ptCount val="1"/>
                <c:pt idx="0">
                  <c:v>尚未掌握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表现统计!$L$10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表现统计!$M$3</c:f>
              <c:strCache>
                <c:ptCount val="1"/>
                <c:pt idx="0">
                  <c:v>有待改进</c:v>
                </c:pt>
              </c:strCache>
            </c:strRef>
          </c:tx>
          <c:spPr>
            <a:solidFill>
              <a:schemeClr val="accent2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表现统计!$M$10</c:f>
              <c:numCache>
                <c:formatCode>General</c:formatCode>
                <c:ptCount val="1"/>
                <c:pt idx="0">
                  <c:v>26</c:v>
                </c:pt>
              </c:numCache>
            </c:numRef>
          </c:val>
        </c:ser>
        <c:ser>
          <c:idx val="2"/>
          <c:order val="2"/>
          <c:tx>
            <c:strRef>
              <c:f>表现统计!$N$3</c:f>
              <c:strCache>
                <c:ptCount val="1"/>
                <c:pt idx="0">
                  <c:v>基本掌握</c:v>
                </c:pt>
              </c:strCache>
            </c:strRef>
          </c:tx>
          <c:spPr>
            <a:solidFill>
              <a:srgbClr val="00B050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表现统计!$N$10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表现统计!$O$3</c:f>
              <c:strCache>
                <c:ptCount val="1"/>
                <c:pt idx="0">
                  <c:v>满意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表现统计!$O$10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表现统计!$P$3</c:f>
              <c:strCache>
                <c:ptCount val="1"/>
                <c:pt idx="0">
                  <c:v>良好</c:v>
                </c:pt>
              </c:strCache>
            </c:strRef>
          </c:tx>
          <c:spPr>
            <a:solidFill>
              <a:schemeClr val="accent5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表现统计!$P$10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5"/>
          <c:order val="5"/>
          <c:tx>
            <c:strRef>
              <c:f>表现统计!$Q$3</c:f>
              <c:strCache>
                <c:ptCount val="1"/>
                <c:pt idx="0">
                  <c:v>优良</c:v>
                </c:pt>
              </c:strCache>
            </c:strRef>
          </c:tx>
          <c:spPr>
            <a:solidFill>
              <a:srgbClr val="FFC000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表现统计!$Q$10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139737344"/>
        <c:axId val="139808768"/>
      </c:barChart>
      <c:catAx>
        <c:axId val="13973734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39808768"/>
        <c:crosses val="autoZero"/>
        <c:auto val="1"/>
        <c:lblAlgn val="ctr"/>
        <c:lblOffset val="100"/>
      </c:catAx>
      <c:valAx>
        <c:axId val="139808768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r>
                  <a:rPr altLang="en-US"/>
                  <a:t>人数</a:t>
                </a:r>
              </a:p>
            </c:rich>
          </c:tx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397373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zh-CN"/>
        </a:p>
      </c:txPr>
    </c:legend>
    <c:plotVisOnly val="1"/>
    <c:dispBlanksAs val="gap"/>
  </c:chart>
  <c:spPr>
    <a:solidFill>
      <a:schemeClr val="accent6">
        <a:lumMod val="20000"/>
        <a:lumOff val="80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zh-CN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r>
              <a:rPr altLang="en-US"/>
              <a:t>信息处理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表现统计!$L$3</c:f>
              <c:strCache>
                <c:ptCount val="1"/>
                <c:pt idx="0">
                  <c:v>尚未掌握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表现统计!$L$11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表现统计!$M$3</c:f>
              <c:strCache>
                <c:ptCount val="1"/>
                <c:pt idx="0">
                  <c:v>有待改进</c:v>
                </c:pt>
              </c:strCache>
            </c:strRef>
          </c:tx>
          <c:spPr>
            <a:solidFill>
              <a:schemeClr val="accent2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表现统计!$M$11</c:f>
              <c:numCache>
                <c:formatCode>General</c:formatCode>
                <c:ptCount val="1"/>
                <c:pt idx="0">
                  <c:v>27</c:v>
                </c:pt>
              </c:numCache>
            </c:numRef>
          </c:val>
        </c:ser>
        <c:ser>
          <c:idx val="2"/>
          <c:order val="2"/>
          <c:tx>
            <c:strRef>
              <c:f>表现统计!$N$3</c:f>
              <c:strCache>
                <c:ptCount val="1"/>
                <c:pt idx="0">
                  <c:v>基本掌握</c:v>
                </c:pt>
              </c:strCache>
            </c:strRef>
          </c:tx>
          <c:spPr>
            <a:solidFill>
              <a:srgbClr val="00B050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表现统计!$N$11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表现统计!$O$3</c:f>
              <c:strCache>
                <c:ptCount val="1"/>
                <c:pt idx="0">
                  <c:v>满意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表现统计!$O$11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表现统计!$P$3</c:f>
              <c:strCache>
                <c:ptCount val="1"/>
                <c:pt idx="0">
                  <c:v>良好</c:v>
                </c:pt>
              </c:strCache>
            </c:strRef>
          </c:tx>
          <c:spPr>
            <a:solidFill>
              <a:schemeClr val="accent5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表现统计!$P$11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表现统计!$Q$3</c:f>
              <c:strCache>
                <c:ptCount val="1"/>
                <c:pt idx="0">
                  <c:v>优良</c:v>
                </c:pt>
              </c:strCache>
            </c:strRef>
          </c:tx>
          <c:spPr>
            <a:solidFill>
              <a:srgbClr val="FFC000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表现统计!$Q$11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139864320"/>
        <c:axId val="139874304"/>
      </c:barChart>
      <c:catAx>
        <c:axId val="13986432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39874304"/>
        <c:crosses val="autoZero"/>
        <c:auto val="1"/>
        <c:lblAlgn val="ctr"/>
        <c:lblOffset val="100"/>
      </c:catAx>
      <c:valAx>
        <c:axId val="139874304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r>
                  <a:rPr altLang="en-US"/>
                  <a:t>人数</a:t>
                </a:r>
              </a:p>
            </c:rich>
          </c:tx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398643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zh-CN"/>
        </a:p>
      </c:txPr>
    </c:legend>
    <c:plotVisOnly val="1"/>
    <c:dispBlanksAs val="gap"/>
  </c:chart>
  <c:spPr>
    <a:solidFill>
      <a:schemeClr val="accent6">
        <a:lumMod val="20000"/>
        <a:lumOff val="80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zh-CN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Laporan5.doc" TargetMode="Externa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279400</xdr:colOff>
      <xdr:row>2</xdr:row>
      <xdr:rowOff>137584</xdr:rowOff>
    </xdr:from>
    <xdr:to>
      <xdr:col>3</xdr:col>
      <xdr:colOff>628509</xdr:colOff>
      <xdr:row>10</xdr:row>
      <xdr:rowOff>112060</xdr:rowOff>
    </xdr:to>
    <xdr:sp macro="" textlink="">
      <xdr:nvSpPr>
        <xdr:cNvPr id="2" name="Rounded Rectangle 1"/>
        <xdr:cNvSpPr/>
      </xdr:nvSpPr>
      <xdr:spPr>
        <a:xfrm>
          <a:off x="850900" y="442384"/>
          <a:ext cx="1530350" cy="1193676"/>
        </a:xfrm>
        <a:prstGeom prst="roundRect">
          <a:avLst>
            <a:gd name="adj" fmla="val 11879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zh-CN" altLang="en-US"/>
        </a:p>
      </xdr:txBody>
    </xdr:sp>
    <xdr:clientData/>
  </xdr:twoCellAnchor>
  <xdr:twoCellAnchor>
    <xdr:from>
      <xdr:col>1</xdr:col>
      <xdr:colOff>532343</xdr:colOff>
      <xdr:row>8</xdr:row>
      <xdr:rowOff>105833</xdr:rowOff>
    </xdr:from>
    <xdr:to>
      <xdr:col>3</xdr:col>
      <xdr:colOff>381033</xdr:colOff>
      <xdr:row>10</xdr:row>
      <xdr:rowOff>10583</xdr:rowOff>
    </xdr:to>
    <xdr:sp macro="" textlink="">
      <xdr:nvSpPr>
        <xdr:cNvPr id="3" name="Rectangle 2">
          <a:hlinkClick xmlns:r="http://schemas.openxmlformats.org/officeDocument/2006/relationships" r:id="rId1"/>
        </xdr:cNvPr>
        <xdr:cNvSpPr/>
      </xdr:nvSpPr>
      <xdr:spPr>
        <a:xfrm>
          <a:off x="1074210" y="1439333"/>
          <a:ext cx="1084791" cy="28575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lIns="0" tIns="18000" bIns="0" rtlCol="0" anchor="t"/>
        <a:lstStyle/>
        <a:p>
          <a:pPr algn="ctr"/>
          <a:r>
            <a:rPr lang="zh-CN" altLang="en-US" sz="1100" b="0">
              <a:solidFill>
                <a:schemeClr val="tx1"/>
              </a:solidFill>
            </a:rPr>
            <a:t> 个人报告</a:t>
          </a:r>
          <a:endParaRPr lang="en-GB" sz="1100" b="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28575</xdr:colOff>
      <xdr:row>7</xdr:row>
      <xdr:rowOff>457200</xdr:rowOff>
    </xdr:to>
    <xdr:sp macro="" textlink="">
      <xdr:nvSpPr>
        <xdr:cNvPr id="25639" name="txtInputMsg" hidden="1"/>
        <xdr:cNvSpPr txBox="1">
          <a:spLocks noChangeArrowheads="1"/>
        </xdr:cNvSpPr>
      </xdr:nvSpPr>
      <xdr:spPr bwMode="auto">
        <a:xfrm>
          <a:off x="0" y="0"/>
          <a:ext cx="9972675" cy="1666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19050</xdr:rowOff>
    </xdr:from>
    <xdr:to>
      <xdr:col>8</xdr:col>
      <xdr:colOff>485775</xdr:colOff>
      <xdr:row>14</xdr:row>
      <xdr:rowOff>76200</xdr:rowOff>
    </xdr:to>
    <xdr:graphicFrame macro="">
      <xdr:nvGraphicFramePr>
        <xdr:cNvPr id="329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16</xdr:row>
      <xdr:rowOff>152400</xdr:rowOff>
    </xdr:from>
    <xdr:to>
      <xdr:col>8</xdr:col>
      <xdr:colOff>457200</xdr:colOff>
      <xdr:row>31</xdr:row>
      <xdr:rowOff>47625</xdr:rowOff>
    </xdr:to>
    <xdr:graphicFrame macro="">
      <xdr:nvGraphicFramePr>
        <xdr:cNvPr id="3294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247650</xdr:colOff>
      <xdr:row>33</xdr:row>
      <xdr:rowOff>142875</xdr:rowOff>
    </xdr:from>
    <xdr:to>
      <xdr:col>8</xdr:col>
      <xdr:colOff>495300</xdr:colOff>
      <xdr:row>48</xdr:row>
      <xdr:rowOff>47625</xdr:rowOff>
    </xdr:to>
    <xdr:graphicFrame macro="">
      <xdr:nvGraphicFramePr>
        <xdr:cNvPr id="3294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200025</xdr:colOff>
      <xdr:row>53</xdr:row>
      <xdr:rowOff>161925</xdr:rowOff>
    </xdr:from>
    <xdr:to>
      <xdr:col>8</xdr:col>
      <xdr:colOff>447675</xdr:colOff>
      <xdr:row>68</xdr:row>
      <xdr:rowOff>47625</xdr:rowOff>
    </xdr:to>
    <xdr:graphicFrame macro="">
      <xdr:nvGraphicFramePr>
        <xdr:cNvPr id="3294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200025</xdr:colOff>
      <xdr:row>72</xdr:row>
      <xdr:rowOff>9525</xdr:rowOff>
    </xdr:from>
    <xdr:to>
      <xdr:col>8</xdr:col>
      <xdr:colOff>447675</xdr:colOff>
      <xdr:row>86</xdr:row>
      <xdr:rowOff>76200</xdr:rowOff>
    </xdr:to>
    <xdr:graphicFrame macro="">
      <xdr:nvGraphicFramePr>
        <xdr:cNvPr id="3294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247650</xdr:colOff>
      <xdr:row>101</xdr:row>
      <xdr:rowOff>66675</xdr:rowOff>
    </xdr:from>
    <xdr:to>
      <xdr:col>8</xdr:col>
      <xdr:colOff>495300</xdr:colOff>
      <xdr:row>115</xdr:row>
      <xdr:rowOff>133350</xdr:rowOff>
    </xdr:to>
    <xdr:graphicFrame macro="">
      <xdr:nvGraphicFramePr>
        <xdr:cNvPr id="3295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304800</xdr:colOff>
      <xdr:row>117</xdr:row>
      <xdr:rowOff>95250</xdr:rowOff>
    </xdr:from>
    <xdr:to>
      <xdr:col>8</xdr:col>
      <xdr:colOff>542925</xdr:colOff>
      <xdr:row>131</xdr:row>
      <xdr:rowOff>152400</xdr:rowOff>
    </xdr:to>
    <xdr:graphicFrame macro="">
      <xdr:nvGraphicFramePr>
        <xdr:cNvPr id="3295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285750</xdr:colOff>
      <xdr:row>133</xdr:row>
      <xdr:rowOff>123825</xdr:rowOff>
    </xdr:from>
    <xdr:to>
      <xdr:col>8</xdr:col>
      <xdr:colOff>533400</xdr:colOff>
      <xdr:row>148</xdr:row>
      <xdr:rowOff>9525</xdr:rowOff>
    </xdr:to>
    <xdr:graphicFrame macro="">
      <xdr:nvGraphicFramePr>
        <xdr:cNvPr id="3295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PORAN%20DSKP%20TAHUN%204_BC2%20test%202222444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个人报告 (2)"/>
      <sheetName val="Sheet1"/>
      <sheetName val="班级资料"/>
      <sheetName val="个人报告"/>
      <sheetName val="班级报告"/>
      <sheetName val="表现统计"/>
      <sheetName val="表现标准"/>
      <sheetName val="Validation Lists"/>
      <sheetName val="MsgTex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>
            <v>1</v>
          </cell>
        </row>
        <row r="3">
          <cell r="B3">
            <v>2</v>
          </cell>
        </row>
        <row r="4">
          <cell r="B4">
            <v>3</v>
          </cell>
        </row>
        <row r="5">
          <cell r="B5">
            <v>4</v>
          </cell>
        </row>
        <row r="6">
          <cell r="B6">
            <v>5</v>
          </cell>
        </row>
        <row r="7">
          <cell r="B7">
            <v>6</v>
          </cell>
        </row>
      </sheetData>
      <sheetData sheetId="8"/>
    </sheetDataSet>
  </externalBook>
</externalLink>
</file>

<file path=xl/tables/table1.xml><?xml version="1.0" encoding="utf-8"?>
<table xmlns="http://schemas.openxmlformats.org/spreadsheetml/2006/main" id="1" name="Table1" displayName="Table1" ref="A1:C10" totalsRowShown="0" headerRowDxfId="4" dataDxfId="3">
  <autoFilter ref="A1:C10"/>
  <tableColumns count="3">
    <tableColumn id="2" name="MsgTitle" dataDxfId="2"/>
    <tableColumn id="3" name="Additional MsgText" dataDxfId="1"/>
    <tableColumn id="5" name="Column1" dataDxfId="0">
      <calculatedColumnFormula>LEN(B2)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3"/>
  <dimension ref="A1:C61"/>
  <sheetViews>
    <sheetView zoomScale="110" zoomScaleNormal="110" workbookViewId="0">
      <selection activeCell="A7" sqref="A7"/>
    </sheetView>
  </sheetViews>
  <sheetFormatPr defaultColWidth="9.125" defaultRowHeight="13.5" customHeight="1"/>
  <cols>
    <col min="1" max="1" width="10.25" style="1" customWidth="1"/>
    <col min="2" max="2" width="98.25" style="20" customWidth="1"/>
    <col min="3" max="3" width="64.375" style="1" customWidth="1"/>
    <col min="4" max="4" width="15" style="1" customWidth="1"/>
    <col min="5" max="16384" width="9.125" style="1"/>
  </cols>
  <sheetData>
    <row r="1" spans="1:3" ht="13.5" customHeight="1">
      <c r="A1" s="3"/>
      <c r="B1" s="81" t="s">
        <v>145</v>
      </c>
    </row>
    <row r="2" spans="1:3" ht="13.5" customHeight="1">
      <c r="A2" s="3"/>
      <c r="B2" s="2"/>
    </row>
    <row r="3" spans="1:3" ht="13.5" customHeight="1">
      <c r="A3" s="156" t="s">
        <v>144</v>
      </c>
      <c r="B3" s="156"/>
      <c r="C3" s="4"/>
    </row>
    <row r="4" spans="1:3" ht="13.5" customHeight="1">
      <c r="A4" s="13" t="s">
        <v>24</v>
      </c>
      <c r="B4" s="16" t="s">
        <v>97</v>
      </c>
    </row>
    <row r="5" spans="1:3" ht="13.5" customHeight="1">
      <c r="A5" s="14">
        <v>1</v>
      </c>
      <c r="B5" s="15" t="s">
        <v>9</v>
      </c>
      <c r="C5" s="2"/>
    </row>
    <row r="6" spans="1:3" ht="13.5" customHeight="1">
      <c r="A6" s="14">
        <v>2</v>
      </c>
      <c r="B6" s="15" t="s">
        <v>10</v>
      </c>
      <c r="C6" s="2"/>
    </row>
    <row r="7" spans="1:3" ht="13.5" customHeight="1">
      <c r="A7" s="14">
        <v>3</v>
      </c>
      <c r="B7" s="16" t="s">
        <v>143</v>
      </c>
      <c r="C7" s="3"/>
    </row>
    <row r="8" spans="1:3" ht="13.5" customHeight="1">
      <c r="A8" s="14">
        <v>4</v>
      </c>
      <c r="B8" s="16" t="s">
        <v>11</v>
      </c>
      <c r="C8" s="3"/>
    </row>
    <row r="9" spans="1:3" ht="13.5" customHeight="1">
      <c r="A9" s="14">
        <v>5</v>
      </c>
      <c r="B9" s="15" t="s">
        <v>33</v>
      </c>
      <c r="C9" s="3"/>
    </row>
    <row r="10" spans="1:3" ht="13.5" customHeight="1">
      <c r="A10" s="14">
        <v>6</v>
      </c>
      <c r="B10" s="15" t="s">
        <v>34</v>
      </c>
      <c r="C10" s="3"/>
    </row>
    <row r="11" spans="1:3" ht="13.5" customHeight="1">
      <c r="A11" s="13" t="s">
        <v>24</v>
      </c>
      <c r="B11" s="16" t="s">
        <v>96</v>
      </c>
    </row>
    <row r="12" spans="1:3" ht="13.5" customHeight="1">
      <c r="A12" s="14">
        <v>1</v>
      </c>
      <c r="B12" s="15" t="s">
        <v>35</v>
      </c>
      <c r="C12" s="2"/>
    </row>
    <row r="13" spans="1:3" ht="13.5" customHeight="1">
      <c r="A13" s="14">
        <v>2</v>
      </c>
      <c r="B13" s="15" t="s">
        <v>36</v>
      </c>
      <c r="C13" s="2"/>
    </row>
    <row r="14" spans="1:3" ht="13.5" customHeight="1">
      <c r="A14" s="14">
        <v>3</v>
      </c>
      <c r="B14" s="15" t="s">
        <v>37</v>
      </c>
      <c r="C14" s="3"/>
    </row>
    <row r="15" spans="1:3" ht="13.5" customHeight="1">
      <c r="A15" s="14">
        <v>4</v>
      </c>
      <c r="B15" s="15" t="s">
        <v>38</v>
      </c>
      <c r="C15" s="3"/>
    </row>
    <row r="16" spans="1:3" ht="13.5" customHeight="1">
      <c r="A16" s="14">
        <v>5</v>
      </c>
      <c r="B16" s="15" t="s">
        <v>39</v>
      </c>
      <c r="C16" s="3"/>
    </row>
    <row r="17" spans="1:3" ht="13.5" customHeight="1">
      <c r="A17" s="14">
        <v>6</v>
      </c>
      <c r="B17" s="15" t="s">
        <v>40</v>
      </c>
      <c r="C17" s="3"/>
    </row>
    <row r="18" spans="1:3" ht="13.5" customHeight="1">
      <c r="A18" s="13" t="s">
        <v>24</v>
      </c>
      <c r="B18" s="16" t="s">
        <v>146</v>
      </c>
    </row>
    <row r="19" spans="1:3" ht="13.5" customHeight="1">
      <c r="A19" s="14">
        <v>1</v>
      </c>
      <c r="B19" s="15" t="s">
        <v>41</v>
      </c>
      <c r="C19" s="2"/>
    </row>
    <row r="20" spans="1:3" ht="13.5" customHeight="1">
      <c r="A20" s="14">
        <v>2</v>
      </c>
      <c r="B20" s="15" t="s">
        <v>42</v>
      </c>
      <c r="C20" s="2"/>
    </row>
    <row r="21" spans="1:3" ht="13.5" customHeight="1">
      <c r="A21" s="14">
        <v>3</v>
      </c>
      <c r="B21" s="15" t="s">
        <v>43</v>
      </c>
      <c r="C21" s="3"/>
    </row>
    <row r="22" spans="1:3" ht="13.5" customHeight="1">
      <c r="A22" s="14">
        <v>4</v>
      </c>
      <c r="B22" s="15" t="s">
        <v>44</v>
      </c>
      <c r="C22" s="3"/>
    </row>
    <row r="23" spans="1:3" ht="13.5" customHeight="1">
      <c r="A23" s="14">
        <v>5</v>
      </c>
      <c r="B23" s="15" t="s">
        <v>45</v>
      </c>
      <c r="C23" s="3"/>
    </row>
    <row r="24" spans="1:3" ht="13.5" customHeight="1">
      <c r="A24" s="14">
        <v>6</v>
      </c>
      <c r="B24" s="15" t="s">
        <v>46</v>
      </c>
      <c r="C24" s="3"/>
    </row>
    <row r="25" spans="1:3" ht="13.5" customHeight="1">
      <c r="A25" s="157" t="s">
        <v>142</v>
      </c>
      <c r="B25" s="157"/>
    </row>
    <row r="26" spans="1:3" ht="13.5" customHeight="1">
      <c r="A26" s="10" t="s">
        <v>24</v>
      </c>
      <c r="B26" s="80" t="s">
        <v>147</v>
      </c>
    </row>
    <row r="27" spans="1:3" ht="13.5" customHeight="1">
      <c r="A27" s="11">
        <v>1</v>
      </c>
      <c r="B27" s="12" t="s">
        <v>47</v>
      </c>
      <c r="C27" s="2"/>
    </row>
    <row r="28" spans="1:3" ht="13.5" customHeight="1">
      <c r="A28" s="11">
        <v>2</v>
      </c>
      <c r="B28" s="12" t="s">
        <v>48</v>
      </c>
      <c r="C28" s="2"/>
    </row>
    <row r="29" spans="1:3" ht="13.5" customHeight="1">
      <c r="A29" s="11">
        <v>3</v>
      </c>
      <c r="B29" s="12" t="s">
        <v>49</v>
      </c>
      <c r="C29" s="3"/>
    </row>
    <row r="30" spans="1:3" ht="13.5" customHeight="1">
      <c r="A30" s="11">
        <v>4</v>
      </c>
      <c r="B30" s="12" t="s">
        <v>50</v>
      </c>
      <c r="C30" s="3"/>
    </row>
    <row r="31" spans="1:3" ht="13.5" customHeight="1">
      <c r="A31" s="11">
        <v>5</v>
      </c>
      <c r="B31" s="12" t="s">
        <v>51</v>
      </c>
      <c r="C31" s="3"/>
    </row>
    <row r="32" spans="1:3" ht="13.5" customHeight="1">
      <c r="A32" s="11">
        <v>6</v>
      </c>
      <c r="B32" s="12" t="s">
        <v>52</v>
      </c>
      <c r="C32" s="3"/>
    </row>
    <row r="33" spans="1:2" ht="13.5" customHeight="1">
      <c r="A33" s="10" t="s">
        <v>24</v>
      </c>
      <c r="B33" s="80" t="s">
        <v>148</v>
      </c>
    </row>
    <row r="34" spans="1:2" ht="13.5" customHeight="1">
      <c r="A34" s="11">
        <v>1</v>
      </c>
      <c r="B34" s="12" t="s">
        <v>53</v>
      </c>
    </row>
    <row r="35" spans="1:2" ht="13.5" customHeight="1">
      <c r="A35" s="11">
        <v>2</v>
      </c>
      <c r="B35" s="12" t="s">
        <v>54</v>
      </c>
    </row>
    <row r="36" spans="1:2" ht="13.5" customHeight="1">
      <c r="A36" s="11">
        <v>3</v>
      </c>
      <c r="B36" s="12" t="s">
        <v>55</v>
      </c>
    </row>
    <row r="37" spans="1:2" ht="13.5" customHeight="1">
      <c r="A37" s="11">
        <v>4</v>
      </c>
      <c r="B37" s="12" t="s">
        <v>56</v>
      </c>
    </row>
    <row r="38" spans="1:2" ht="13.5" customHeight="1">
      <c r="A38" s="11">
        <v>5</v>
      </c>
      <c r="B38" s="12" t="s">
        <v>57</v>
      </c>
    </row>
    <row r="39" spans="1:2" ht="13.5" customHeight="1">
      <c r="A39" s="11">
        <v>6</v>
      </c>
      <c r="B39" s="12" t="s">
        <v>58</v>
      </c>
    </row>
    <row r="40" spans="1:2" ht="13.5" customHeight="1">
      <c r="A40" s="158" t="s">
        <v>141</v>
      </c>
      <c r="B40" s="159"/>
    </row>
    <row r="41" spans="1:2" ht="13.5" customHeight="1">
      <c r="A41" s="7" t="s">
        <v>24</v>
      </c>
      <c r="B41" s="79" t="s">
        <v>149</v>
      </c>
    </row>
    <row r="42" spans="1:2" ht="13.5" customHeight="1">
      <c r="A42" s="8">
        <v>1</v>
      </c>
      <c r="B42" s="9" t="s">
        <v>65</v>
      </c>
    </row>
    <row r="43" spans="1:2" ht="13.5" customHeight="1">
      <c r="A43" s="8">
        <v>2</v>
      </c>
      <c r="B43" s="9" t="s">
        <v>66</v>
      </c>
    </row>
    <row r="44" spans="1:2" ht="13.5" customHeight="1">
      <c r="A44" s="8">
        <v>3</v>
      </c>
      <c r="B44" s="9" t="s">
        <v>67</v>
      </c>
    </row>
    <row r="45" spans="1:2" ht="13.5" customHeight="1">
      <c r="A45" s="8">
        <v>4</v>
      </c>
      <c r="B45" s="9" t="s">
        <v>68</v>
      </c>
    </row>
    <row r="46" spans="1:2" ht="13.5" customHeight="1">
      <c r="A46" s="8">
        <v>5</v>
      </c>
      <c r="B46" s="9" t="s">
        <v>69</v>
      </c>
    </row>
    <row r="47" spans="1:2" ht="13.5" customHeight="1">
      <c r="A47" s="8">
        <v>6</v>
      </c>
      <c r="B47" s="9" t="s">
        <v>70</v>
      </c>
    </row>
    <row r="48" spans="1:2" ht="13.5" customHeight="1">
      <c r="A48" s="7" t="s">
        <v>24</v>
      </c>
      <c r="B48" s="79" t="s">
        <v>150</v>
      </c>
    </row>
    <row r="49" spans="1:2" ht="13.5" customHeight="1">
      <c r="A49" s="8">
        <v>1</v>
      </c>
      <c r="B49" s="9" t="s">
        <v>59</v>
      </c>
    </row>
    <row r="50" spans="1:2" ht="13.5" customHeight="1">
      <c r="A50" s="8">
        <v>2</v>
      </c>
      <c r="B50" s="9" t="s">
        <v>60</v>
      </c>
    </row>
    <row r="51" spans="1:2" ht="13.5" customHeight="1">
      <c r="A51" s="8">
        <v>3</v>
      </c>
      <c r="B51" s="9" t="s">
        <v>61</v>
      </c>
    </row>
    <row r="52" spans="1:2" ht="13.5" customHeight="1">
      <c r="A52" s="8">
        <v>4</v>
      </c>
      <c r="B52" s="9" t="s">
        <v>62</v>
      </c>
    </row>
    <row r="53" spans="1:2" ht="13.5" customHeight="1">
      <c r="A53" s="8">
        <v>5</v>
      </c>
      <c r="B53" s="9" t="s">
        <v>63</v>
      </c>
    </row>
    <row r="54" spans="1:2" ht="13.5" customHeight="1">
      <c r="A54" s="8">
        <v>6</v>
      </c>
      <c r="B54" s="9" t="s">
        <v>64</v>
      </c>
    </row>
    <row r="55" spans="1:2" ht="13.5" customHeight="1">
      <c r="A55" s="7" t="s">
        <v>24</v>
      </c>
      <c r="B55" s="79" t="s">
        <v>151</v>
      </c>
    </row>
    <row r="56" spans="1:2" ht="13.5" customHeight="1">
      <c r="A56" s="8">
        <v>1</v>
      </c>
      <c r="B56" s="9" t="s">
        <v>71</v>
      </c>
    </row>
    <row r="57" spans="1:2" ht="13.5" customHeight="1">
      <c r="A57" s="8">
        <v>2</v>
      </c>
      <c r="B57" s="9" t="s">
        <v>72</v>
      </c>
    </row>
    <row r="58" spans="1:2" ht="13.5" customHeight="1">
      <c r="A58" s="8">
        <v>3</v>
      </c>
      <c r="B58" s="9" t="s">
        <v>73</v>
      </c>
    </row>
    <row r="59" spans="1:2" ht="13.5" customHeight="1">
      <c r="A59" s="8">
        <v>4</v>
      </c>
      <c r="B59" s="9" t="s">
        <v>74</v>
      </c>
    </row>
    <row r="60" spans="1:2" ht="13.5" customHeight="1">
      <c r="A60" s="8">
        <v>5</v>
      </c>
      <c r="B60" s="9" t="s">
        <v>75</v>
      </c>
    </row>
    <row r="61" spans="1:2" ht="13.5" customHeight="1">
      <c r="A61" s="8">
        <v>6</v>
      </c>
      <c r="B61" s="9" t="s">
        <v>76</v>
      </c>
    </row>
  </sheetData>
  <mergeCells count="3">
    <mergeCell ref="A3:B3"/>
    <mergeCell ref="A25:B25"/>
    <mergeCell ref="A40:B40"/>
  </mergeCells>
  <phoneticPr fontId="10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1"/>
  <dimension ref="A1:C80"/>
  <sheetViews>
    <sheetView topLeftCell="A46" zoomScale="80" zoomScaleNormal="80" workbookViewId="0">
      <selection activeCell="F9" sqref="F9"/>
    </sheetView>
  </sheetViews>
  <sheetFormatPr defaultColWidth="9.125" defaultRowHeight="14.25"/>
  <cols>
    <col min="1" max="1" width="11.875" style="1" customWidth="1"/>
    <col min="2" max="2" width="135" style="1" customWidth="1"/>
    <col min="3" max="3" width="7.25" style="1" customWidth="1"/>
    <col min="4" max="4" width="7.75" style="1" customWidth="1"/>
    <col min="5" max="16384" width="9.125" style="1"/>
  </cols>
  <sheetData>
    <row r="1" spans="1:3" ht="20.100000000000001" customHeight="1">
      <c r="A1" s="3"/>
      <c r="B1" s="5" t="s">
        <v>26</v>
      </c>
    </row>
    <row r="2" spans="1:3" ht="20.100000000000001" customHeight="1" thickBot="1">
      <c r="A2" s="3"/>
      <c r="B2" s="3"/>
    </row>
    <row r="3" spans="1:3" ht="20.100000000000001" customHeight="1">
      <c r="A3" s="194" t="s">
        <v>5</v>
      </c>
      <c r="B3" s="195"/>
      <c r="C3" s="4"/>
    </row>
    <row r="4" spans="1:3" ht="20.100000000000001" customHeight="1" thickBot="1">
      <c r="A4" s="196"/>
      <c r="B4" s="197"/>
    </row>
    <row r="5" spans="1:3" ht="20.100000000000001" customHeight="1" thickBot="1">
      <c r="A5" s="101" t="s">
        <v>24</v>
      </c>
      <c r="B5" s="144" t="s">
        <v>97</v>
      </c>
    </row>
    <row r="6" spans="1:3" ht="20.100000000000001" customHeight="1">
      <c r="A6" s="143">
        <v>1</v>
      </c>
      <c r="B6" s="135" t="s">
        <v>187</v>
      </c>
      <c r="C6" s="2"/>
    </row>
    <row r="7" spans="1:3" ht="20.100000000000001" customHeight="1">
      <c r="A7" s="133">
        <v>2</v>
      </c>
      <c r="B7" s="136" t="s">
        <v>188</v>
      </c>
      <c r="C7" s="2"/>
    </row>
    <row r="8" spans="1:3" ht="20.100000000000001" customHeight="1">
      <c r="A8" s="133">
        <v>3</v>
      </c>
      <c r="B8" s="136" t="s">
        <v>189</v>
      </c>
      <c r="C8" s="3"/>
    </row>
    <row r="9" spans="1:3" ht="20.100000000000001" customHeight="1">
      <c r="A9" s="133">
        <v>4</v>
      </c>
      <c r="B9" s="136" t="s">
        <v>190</v>
      </c>
      <c r="C9" s="3"/>
    </row>
    <row r="10" spans="1:3" ht="20.100000000000001" customHeight="1">
      <c r="A10" s="133">
        <v>5</v>
      </c>
      <c r="B10" s="136" t="s">
        <v>191</v>
      </c>
      <c r="C10" s="3"/>
    </row>
    <row r="11" spans="1:3" ht="20.100000000000001" customHeight="1" thickBot="1">
      <c r="A11" s="134">
        <v>6</v>
      </c>
      <c r="B11" s="137" t="s">
        <v>192</v>
      </c>
      <c r="C11" s="3"/>
    </row>
    <row r="12" spans="1:3" ht="20.100000000000001" customHeight="1">
      <c r="A12" s="129"/>
      <c r="B12" s="130"/>
    </row>
    <row r="13" spans="1:3" ht="20.100000000000001" customHeight="1" thickBot="1">
      <c r="A13" s="129"/>
      <c r="B13" s="130"/>
    </row>
    <row r="14" spans="1:3" ht="20.100000000000001" customHeight="1" thickBot="1">
      <c r="A14" s="101" t="s">
        <v>24</v>
      </c>
      <c r="B14" s="141" t="s">
        <v>96</v>
      </c>
    </row>
    <row r="15" spans="1:3" ht="20.100000000000001" customHeight="1">
      <c r="A15" s="138">
        <v>1</v>
      </c>
      <c r="B15" s="142" t="s">
        <v>193</v>
      </c>
      <c r="C15" s="2"/>
    </row>
    <row r="16" spans="1:3" ht="20.100000000000001" customHeight="1">
      <c r="A16" s="133">
        <v>2</v>
      </c>
      <c r="B16" s="131" t="s">
        <v>194</v>
      </c>
      <c r="C16" s="2"/>
    </row>
    <row r="17" spans="1:3" ht="20.100000000000001" customHeight="1">
      <c r="A17" s="133">
        <v>3</v>
      </c>
      <c r="B17" s="131" t="s">
        <v>195</v>
      </c>
      <c r="C17" s="3"/>
    </row>
    <row r="18" spans="1:3" ht="20.100000000000001" customHeight="1">
      <c r="A18" s="133">
        <v>4</v>
      </c>
      <c r="B18" s="131" t="s">
        <v>196</v>
      </c>
      <c r="C18" s="3"/>
    </row>
    <row r="19" spans="1:3" ht="20.100000000000001" customHeight="1">
      <c r="A19" s="133">
        <v>5</v>
      </c>
      <c r="B19" s="131" t="s">
        <v>197</v>
      </c>
      <c r="C19" s="3"/>
    </row>
    <row r="20" spans="1:3" ht="20.100000000000001" customHeight="1" thickBot="1">
      <c r="A20" s="134">
        <v>6</v>
      </c>
      <c r="B20" s="132" t="s">
        <v>198</v>
      </c>
      <c r="C20" s="3"/>
    </row>
    <row r="21" spans="1:3" ht="20.100000000000001" customHeight="1">
      <c r="A21" s="129"/>
      <c r="B21" s="130"/>
    </row>
    <row r="22" spans="1:3" ht="20.100000000000001" customHeight="1" thickBot="1">
      <c r="A22" s="129"/>
      <c r="B22" s="130"/>
    </row>
    <row r="23" spans="1:3" ht="20.100000000000001" customHeight="1" thickBot="1">
      <c r="A23" s="101" t="s">
        <v>24</v>
      </c>
      <c r="B23" s="140" t="s">
        <v>25</v>
      </c>
    </row>
    <row r="24" spans="1:3" ht="20.100000000000001" customHeight="1">
      <c r="A24" s="138">
        <v>1</v>
      </c>
      <c r="B24" s="139" t="s">
        <v>207</v>
      </c>
      <c r="C24" s="2"/>
    </row>
    <row r="25" spans="1:3" ht="20.100000000000001" customHeight="1">
      <c r="A25" s="133">
        <v>2</v>
      </c>
      <c r="B25" s="136" t="s">
        <v>208</v>
      </c>
      <c r="C25" s="2"/>
    </row>
    <row r="26" spans="1:3" ht="20.100000000000001" customHeight="1">
      <c r="A26" s="133">
        <v>3</v>
      </c>
      <c r="B26" s="136" t="s">
        <v>209</v>
      </c>
      <c r="C26" s="3"/>
    </row>
    <row r="27" spans="1:3" ht="20.100000000000001" customHeight="1">
      <c r="A27" s="133">
        <v>4</v>
      </c>
      <c r="B27" s="136" t="s">
        <v>210</v>
      </c>
      <c r="C27" s="3"/>
    </row>
    <row r="28" spans="1:3" ht="20.100000000000001" customHeight="1">
      <c r="A28" s="133">
        <v>5</v>
      </c>
      <c r="B28" s="136" t="s">
        <v>211</v>
      </c>
      <c r="C28" s="3"/>
    </row>
    <row r="29" spans="1:3" ht="20.100000000000001" customHeight="1" thickBot="1">
      <c r="A29" s="134">
        <v>6</v>
      </c>
      <c r="B29" s="137" t="s">
        <v>212</v>
      </c>
      <c r="C29" s="3"/>
    </row>
    <row r="30" spans="1:3" ht="20.100000000000001" customHeight="1">
      <c r="A30" s="3"/>
      <c r="B30" s="3"/>
    </row>
    <row r="31" spans="1:3" ht="20.100000000000001" customHeight="1">
      <c r="A31" s="3"/>
      <c r="B31" s="3"/>
    </row>
    <row r="32" spans="1:3" ht="20.100000000000001" customHeight="1" thickBot="1">
      <c r="A32" s="3"/>
      <c r="B32" s="3"/>
    </row>
    <row r="33" spans="1:3" ht="20.100000000000001" customHeight="1">
      <c r="A33" s="190" t="s">
        <v>27</v>
      </c>
      <c r="B33" s="191"/>
    </row>
    <row r="34" spans="1:3" ht="20.100000000000001" customHeight="1" thickBot="1">
      <c r="A34" s="192"/>
      <c r="B34" s="193"/>
    </row>
    <row r="35" spans="1:3" ht="20.100000000000001" customHeight="1" thickBot="1">
      <c r="A35" s="122" t="s">
        <v>24</v>
      </c>
      <c r="B35" s="128" t="s">
        <v>28</v>
      </c>
    </row>
    <row r="36" spans="1:3" ht="20.100000000000001" customHeight="1">
      <c r="A36" s="123">
        <v>1</v>
      </c>
      <c r="B36" s="117" t="s">
        <v>213</v>
      </c>
      <c r="C36" s="2"/>
    </row>
    <row r="37" spans="1:3" ht="20.100000000000001" customHeight="1">
      <c r="A37" s="124">
        <v>2</v>
      </c>
      <c r="B37" s="115" t="s">
        <v>214</v>
      </c>
      <c r="C37" s="2"/>
    </row>
    <row r="38" spans="1:3" ht="20.100000000000001" customHeight="1">
      <c r="A38" s="124">
        <v>3</v>
      </c>
      <c r="B38" s="115" t="s">
        <v>215</v>
      </c>
      <c r="C38" s="3"/>
    </row>
    <row r="39" spans="1:3" ht="20.100000000000001" customHeight="1">
      <c r="A39" s="124">
        <v>4</v>
      </c>
      <c r="B39" s="115" t="s">
        <v>216</v>
      </c>
      <c r="C39" s="3"/>
    </row>
    <row r="40" spans="1:3" ht="20.100000000000001" customHeight="1">
      <c r="A40" s="124">
        <v>5</v>
      </c>
      <c r="B40" s="115" t="s">
        <v>217</v>
      </c>
      <c r="C40" s="3"/>
    </row>
    <row r="41" spans="1:3" ht="20.100000000000001" customHeight="1" thickBot="1">
      <c r="A41" s="125">
        <v>6</v>
      </c>
      <c r="B41" s="116" t="s">
        <v>218</v>
      </c>
      <c r="C41" s="3"/>
    </row>
    <row r="42" spans="1:3" ht="20.100000000000001" customHeight="1">
      <c r="A42" s="126"/>
      <c r="B42" s="127"/>
    </row>
    <row r="43" spans="1:3" ht="20.100000000000001" customHeight="1" thickBot="1">
      <c r="A43" s="126"/>
      <c r="B43" s="127"/>
    </row>
    <row r="44" spans="1:3" ht="20.100000000000001" customHeight="1" thickBot="1">
      <c r="A44" s="122" t="s">
        <v>24</v>
      </c>
      <c r="B44" s="118" t="s">
        <v>29</v>
      </c>
    </row>
    <row r="45" spans="1:3" ht="20.100000000000001" customHeight="1">
      <c r="A45" s="123">
        <v>1</v>
      </c>
      <c r="B45" s="119" t="s">
        <v>219</v>
      </c>
    </row>
    <row r="46" spans="1:3" ht="20.100000000000001" customHeight="1">
      <c r="A46" s="124">
        <v>2</v>
      </c>
      <c r="B46" s="120" t="s">
        <v>220</v>
      </c>
    </row>
    <row r="47" spans="1:3" ht="20.100000000000001" customHeight="1">
      <c r="A47" s="124">
        <v>3</v>
      </c>
      <c r="B47" s="120" t="s">
        <v>221</v>
      </c>
    </row>
    <row r="48" spans="1:3" ht="20.100000000000001" customHeight="1">
      <c r="A48" s="124">
        <v>4</v>
      </c>
      <c r="B48" s="120" t="s">
        <v>222</v>
      </c>
    </row>
    <row r="49" spans="1:2" ht="20.100000000000001" customHeight="1">
      <c r="A49" s="124">
        <v>5</v>
      </c>
      <c r="B49" s="120" t="s">
        <v>223</v>
      </c>
    </row>
    <row r="50" spans="1:2" ht="20.100000000000001" customHeight="1" thickBot="1">
      <c r="A50" s="125">
        <v>6</v>
      </c>
      <c r="B50" s="121" t="s">
        <v>224</v>
      </c>
    </row>
    <row r="51" spans="1:2" ht="20.100000000000001" customHeight="1">
      <c r="A51" s="3"/>
      <c r="B51" s="3"/>
    </row>
    <row r="52" spans="1:2" ht="20.100000000000001" customHeight="1">
      <c r="A52" s="3"/>
      <c r="B52" s="3"/>
    </row>
    <row r="53" spans="1:2" ht="20.100000000000001" customHeight="1" thickBot="1">
      <c r="A53" s="3"/>
      <c r="B53" s="3"/>
    </row>
    <row r="54" spans="1:2" ht="20.100000000000001" customHeight="1">
      <c r="A54" s="186" t="s">
        <v>7</v>
      </c>
      <c r="B54" s="187"/>
    </row>
    <row r="55" spans="1:2" ht="20.100000000000001" customHeight="1" thickBot="1">
      <c r="A55" s="188"/>
      <c r="B55" s="189"/>
    </row>
    <row r="56" spans="1:2" ht="20.100000000000001" customHeight="1" thickBot="1">
      <c r="A56" s="108" t="s">
        <v>24</v>
      </c>
      <c r="B56" s="104" t="s">
        <v>30</v>
      </c>
    </row>
    <row r="57" spans="1:2" ht="20.100000000000001" customHeight="1">
      <c r="A57" s="109">
        <v>1</v>
      </c>
      <c r="B57" s="112" t="s">
        <v>231</v>
      </c>
    </row>
    <row r="58" spans="1:2" ht="20.100000000000001" customHeight="1">
      <c r="A58" s="110">
        <v>2</v>
      </c>
      <c r="B58" s="113" t="s">
        <v>232</v>
      </c>
    </row>
    <row r="59" spans="1:2" ht="20.100000000000001" customHeight="1">
      <c r="A59" s="110">
        <v>3</v>
      </c>
      <c r="B59" s="113" t="s">
        <v>233</v>
      </c>
    </row>
    <row r="60" spans="1:2" ht="20.100000000000001" customHeight="1">
      <c r="A60" s="110">
        <v>4</v>
      </c>
      <c r="B60" s="113" t="s">
        <v>234</v>
      </c>
    </row>
    <row r="61" spans="1:2" ht="20.100000000000001" customHeight="1">
      <c r="A61" s="110">
        <v>5</v>
      </c>
      <c r="B61" s="113" t="s">
        <v>235</v>
      </c>
    </row>
    <row r="62" spans="1:2" ht="20.100000000000001" customHeight="1" thickBot="1">
      <c r="A62" s="111">
        <v>6</v>
      </c>
      <c r="B62" s="114" t="s">
        <v>236</v>
      </c>
    </row>
    <row r="63" spans="1:2" ht="20.100000000000001" customHeight="1">
      <c r="A63" s="102"/>
      <c r="B63" s="103"/>
    </row>
    <row r="64" spans="1:2" ht="20.100000000000001" customHeight="1" thickBot="1">
      <c r="A64" s="102"/>
      <c r="B64" s="103"/>
    </row>
    <row r="65" spans="1:2" ht="20.100000000000001" customHeight="1" thickBot="1">
      <c r="A65" s="108" t="s">
        <v>24</v>
      </c>
      <c r="B65" s="104" t="s">
        <v>31</v>
      </c>
    </row>
    <row r="66" spans="1:2" ht="20.100000000000001" customHeight="1">
      <c r="A66" s="109">
        <v>1</v>
      </c>
      <c r="B66" s="112" t="s">
        <v>231</v>
      </c>
    </row>
    <row r="67" spans="1:2" ht="20.100000000000001" customHeight="1">
      <c r="A67" s="110">
        <v>2</v>
      </c>
      <c r="B67" s="113" t="s">
        <v>232</v>
      </c>
    </row>
    <row r="68" spans="1:2" ht="20.100000000000001" customHeight="1">
      <c r="A68" s="110">
        <v>3</v>
      </c>
      <c r="B68" s="113" t="s">
        <v>233</v>
      </c>
    </row>
    <row r="69" spans="1:2" ht="20.100000000000001" customHeight="1">
      <c r="A69" s="110">
        <v>4</v>
      </c>
      <c r="B69" s="113" t="s">
        <v>234</v>
      </c>
    </row>
    <row r="70" spans="1:2" ht="20.100000000000001" customHeight="1">
      <c r="A70" s="110">
        <v>5</v>
      </c>
      <c r="B70" s="113" t="s">
        <v>235</v>
      </c>
    </row>
    <row r="71" spans="1:2" ht="20.100000000000001" customHeight="1" thickBot="1">
      <c r="A71" s="111">
        <v>6</v>
      </c>
      <c r="B71" s="114" t="s">
        <v>236</v>
      </c>
    </row>
    <row r="72" spans="1:2" ht="20.100000000000001" customHeight="1">
      <c r="A72" s="102"/>
      <c r="B72" s="103"/>
    </row>
    <row r="73" spans="1:2" ht="20.100000000000001" customHeight="1" thickBot="1">
      <c r="A73" s="102"/>
      <c r="B73" s="103"/>
    </row>
    <row r="74" spans="1:2" ht="20.100000000000001" customHeight="1" thickBot="1">
      <c r="A74" s="108" t="s">
        <v>24</v>
      </c>
      <c r="B74" s="104" t="s">
        <v>32</v>
      </c>
    </row>
    <row r="75" spans="1:2" ht="20.100000000000001" customHeight="1">
      <c r="A75" s="109">
        <v>1</v>
      </c>
      <c r="B75" s="105" t="s">
        <v>237</v>
      </c>
    </row>
    <row r="76" spans="1:2" ht="20.100000000000001" customHeight="1">
      <c r="A76" s="110">
        <v>2</v>
      </c>
      <c r="B76" s="106" t="s">
        <v>238</v>
      </c>
    </row>
    <row r="77" spans="1:2" ht="20.100000000000001" customHeight="1">
      <c r="A77" s="110">
        <v>3</v>
      </c>
      <c r="B77" s="106" t="s">
        <v>239</v>
      </c>
    </row>
    <row r="78" spans="1:2" ht="20.100000000000001" customHeight="1">
      <c r="A78" s="110">
        <v>4</v>
      </c>
      <c r="B78" s="106" t="s">
        <v>240</v>
      </c>
    </row>
    <row r="79" spans="1:2" ht="20.100000000000001" customHeight="1">
      <c r="A79" s="110">
        <v>5</v>
      </c>
      <c r="B79" s="106" t="s">
        <v>241</v>
      </c>
    </row>
    <row r="80" spans="1:2" ht="20.100000000000001" customHeight="1" thickBot="1">
      <c r="A80" s="111">
        <v>6</v>
      </c>
      <c r="B80" s="107" t="s">
        <v>242</v>
      </c>
    </row>
  </sheetData>
  <mergeCells count="3">
    <mergeCell ref="A54:B55"/>
    <mergeCell ref="A33:B34"/>
    <mergeCell ref="A3:B4"/>
  </mergeCells>
  <phoneticPr fontId="1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61"/>
  <sheetViews>
    <sheetView topLeftCell="T38" workbookViewId="0">
      <selection activeCell="B2" sqref="B2:AK61"/>
    </sheetView>
  </sheetViews>
  <sheetFormatPr defaultRowHeight="13.5"/>
  <cols>
    <col min="12" max="12" width="14.625" customWidth="1"/>
  </cols>
  <sheetData>
    <row r="1" spans="1:37" ht="24">
      <c r="A1" s="84" t="s">
        <v>129</v>
      </c>
      <c r="B1" s="87" t="s">
        <v>185</v>
      </c>
      <c r="C1" s="87" t="s">
        <v>186</v>
      </c>
      <c r="D1" s="87" t="s">
        <v>183</v>
      </c>
      <c r="E1" s="87" t="s">
        <v>184</v>
      </c>
      <c r="F1" s="88" t="s">
        <v>176</v>
      </c>
      <c r="G1" s="84" t="s">
        <v>107</v>
      </c>
      <c r="H1" s="84" t="s">
        <v>109</v>
      </c>
      <c r="I1" s="84" t="s">
        <v>110</v>
      </c>
      <c r="J1" s="84" t="s">
        <v>130</v>
      </c>
      <c r="K1" s="84" t="s">
        <v>131</v>
      </c>
      <c r="L1" s="84" t="s">
        <v>132</v>
      </c>
      <c r="M1" s="84" t="s">
        <v>133</v>
      </c>
      <c r="N1" s="85" t="s">
        <v>158</v>
      </c>
      <c r="O1" s="85" t="s">
        <v>175</v>
      </c>
      <c r="P1" s="85" t="s">
        <v>156</v>
      </c>
      <c r="Q1" s="86" t="s">
        <v>159</v>
      </c>
      <c r="R1" s="85" t="s">
        <v>153</v>
      </c>
      <c r="S1" s="85" t="s">
        <v>155</v>
      </c>
      <c r="T1" s="86" t="s">
        <v>157</v>
      </c>
      <c r="U1" s="86" t="s">
        <v>152</v>
      </c>
      <c r="V1" s="86" t="s">
        <v>154</v>
      </c>
      <c r="W1" s="86" t="s">
        <v>160</v>
      </c>
      <c r="X1" s="86" t="s">
        <v>161</v>
      </c>
      <c r="Y1" s="86" t="s">
        <v>162</v>
      </c>
      <c r="Z1" s="86" t="s">
        <v>163</v>
      </c>
      <c r="AA1" s="86" t="s">
        <v>164</v>
      </c>
      <c r="AB1" s="86" t="s">
        <v>165</v>
      </c>
      <c r="AC1" s="86" t="s">
        <v>166</v>
      </c>
      <c r="AD1" s="86" t="s">
        <v>167</v>
      </c>
      <c r="AE1" s="86" t="s">
        <v>168</v>
      </c>
      <c r="AF1" s="86" t="s">
        <v>169</v>
      </c>
      <c r="AG1" s="86" t="s">
        <v>170</v>
      </c>
      <c r="AH1" s="86" t="s">
        <v>171</v>
      </c>
      <c r="AI1" s="86" t="s">
        <v>172</v>
      </c>
      <c r="AJ1" s="85" t="s">
        <v>173</v>
      </c>
      <c r="AK1" s="85" t="s">
        <v>174</v>
      </c>
    </row>
    <row r="2" spans="1:37">
      <c r="A2" s="89">
        <v>1</v>
      </c>
      <c r="B2" s="90" t="str">
        <f>班级资料!$G$2</f>
        <v>宽柔一小</v>
      </c>
      <c r="C2" s="90" t="str">
        <f>班级资料!$G$3</f>
        <v>SJK(C) FOON YEW 1</v>
      </c>
      <c r="D2" s="90" t="str">
        <f>班级资料!$G$4</f>
        <v xml:space="preserve">Jalan Kebun Teh </v>
      </c>
      <c r="E2" s="90" t="str">
        <f>班级资料!$G$5</f>
        <v>80250 Johor Bahru, JOHOR</v>
      </c>
      <c r="F2" s="89" t="str">
        <f>班级资料!$G$7</f>
        <v>李晓菁师</v>
      </c>
      <c r="G2" s="89" t="str">
        <f>班级资料!$G$8</f>
        <v>5M</v>
      </c>
      <c r="H2" s="89" t="str">
        <f>班级资料!$G$9</f>
        <v>2016 年</v>
      </c>
      <c r="I2" s="89" t="str">
        <f>班级资料!$G$10</f>
        <v>8 月份</v>
      </c>
      <c r="J2" s="57" t="str">
        <f>学生资料!C5</f>
        <v>江奕辰</v>
      </c>
      <c r="K2" s="57" t="str">
        <f>学生资料!D5</f>
        <v>BRYAN KONG YU CHENG</v>
      </c>
      <c r="L2" s="91">
        <f>学生资料!E5</f>
        <v>40516109324</v>
      </c>
      <c r="M2" s="57" t="str">
        <f>学生资料!F5</f>
        <v>男</v>
      </c>
      <c r="N2" s="92">
        <f>班级报告!F11</f>
        <v>1</v>
      </c>
      <c r="O2" s="93" t="str">
        <f>VLOOKUP(N2,能力表现!$A$3:$C$8,2)</f>
        <v>尚未掌握</v>
      </c>
      <c r="P2" s="94" t="str">
        <f>VLOOKUP(N2,能力表现!$A$3:$C$8,3)</f>
        <v>能听记很少的内容。聆听后，能通过口头、书面等方式，表达很少的内容。</v>
      </c>
      <c r="Q2" s="92">
        <f>班级报告!G11</f>
        <v>3</v>
      </c>
      <c r="R2" s="93" t="str">
        <f>VLOOKUP(Q2,能力表现!$A$3:$C$8,2)</f>
        <v>基本掌握</v>
      </c>
      <c r="S2" s="94" t="str">
        <f>VLOOKUP(Q2,能力表现!$A$10:$C$15,3)</f>
        <v>能进行口头表达，整体意思尚明确，语句尚连贯，说话较有条理，有一定的内容，并注意到基本的礼貌。</v>
      </c>
      <c r="T2" s="92">
        <f>班级报告!H11</f>
        <v>1</v>
      </c>
      <c r="U2" s="93" t="str">
        <f>VLOOKUP(T2,能力表现!$A$3:$C$8,2)</f>
        <v>尚未掌握</v>
      </c>
      <c r="V2" s="94" t="str">
        <f>VLOOKUP(T2,能力表现!$A$17:$C$22,3)</f>
        <v>与人交谈时，只能做出有限的回应，口头表达甚不流畅，词不达意，不能有效地沟通。</v>
      </c>
      <c r="W2" s="92">
        <f>班级报告!I11</f>
        <v>1</v>
      </c>
      <c r="X2" s="93" t="str">
        <f>VLOOKUP(W2,能力表现!$A$3:$C$8,2)</f>
        <v>尚未掌握</v>
      </c>
      <c r="Y2" s="94" t="str">
        <f>VLOOKUP(W2,能力表现!$A$25:$C$30,3)</f>
        <v>只能认读极少的字词，发音欠标准，朗读时错误较多，断断续续。</v>
      </c>
      <c r="Z2" s="92">
        <f>班级报告!J11</f>
        <v>1</v>
      </c>
      <c r="AA2" s="93" t="str">
        <f>VLOOKUP(Z2,能力表现!$A$3:$C$8,2)</f>
        <v>尚未掌握</v>
      </c>
      <c r="AB2" s="94" t="str">
        <f>VLOOKUP(Z2,能力表现!$A$32:$C$37,3)</f>
        <v>能认读少量字词，只能理解小部分文本内容。</v>
      </c>
      <c r="AC2" s="92">
        <f>班级报告!K11</f>
        <v>1</v>
      </c>
      <c r="AD2" s="93" t="str">
        <f>VLOOKUP(AC2,能力表现!$A$3:$C$8,2)</f>
        <v>尚未掌握</v>
      </c>
      <c r="AE2" s="94" t="str">
        <f>VLOOKUP(AC2,能力表现!$A$40:$C$45,3)</f>
        <v>能以正确的坐姿和执笔法写毛笔字，但稍欠耐力。认识基本笔画运笔的规律，笔顺多错误，卷面不整洁。</v>
      </c>
      <c r="AF2" s="92">
        <f>班级报告!L11</f>
        <v>1</v>
      </c>
      <c r="AG2" s="93" t="str">
        <f>VLOOKUP(AF2,能力表现!$A$3:$C$8,2)</f>
        <v>尚未掌握</v>
      </c>
      <c r="AH2" s="94" t="str">
        <f>VLOOKUP(AF2,能力表现!$A$47:$C$52,3)</f>
        <v>书面表达能力有限。写心中所想，口中要说的话时，表达不完整。虽能写一些简单的句子，但语病多，词不达意。写字马虎，字体稍难辨读。</v>
      </c>
      <c r="AI2" s="92">
        <f>班级报告!M11</f>
        <v>1</v>
      </c>
      <c r="AJ2" s="93" t="str">
        <f>VLOOKUP(AI2,能力表现!$A$3:$C$8,2)</f>
        <v>尚未掌握</v>
      </c>
      <c r="AK2" s="94" t="str">
        <f>VLOOKUP(AI2,能力表现!$A$54:$C$59,3)</f>
        <v>能初步搜集资料，但未能有效地处理资料。</v>
      </c>
    </row>
    <row r="3" spans="1:37">
      <c r="A3" s="89">
        <v>2</v>
      </c>
      <c r="B3" s="90" t="str">
        <f>班级资料!$G$2</f>
        <v>宽柔一小</v>
      </c>
      <c r="C3" s="90" t="str">
        <f>班级资料!$G$3</f>
        <v>SJK(C) FOON YEW 1</v>
      </c>
      <c r="D3" s="90" t="str">
        <f>班级资料!$G$4</f>
        <v xml:space="preserve">Jalan Kebun Teh </v>
      </c>
      <c r="E3" s="90" t="str">
        <f>班级资料!$G$5</f>
        <v>80250 Johor Bahru, JOHOR</v>
      </c>
      <c r="F3" s="89" t="str">
        <f>班级资料!$G$7</f>
        <v>李晓菁师</v>
      </c>
      <c r="G3" s="89" t="str">
        <f>班级资料!$G$8</f>
        <v>5M</v>
      </c>
      <c r="H3" s="89" t="str">
        <f>班级资料!$G$9</f>
        <v>2016 年</v>
      </c>
      <c r="I3" s="89" t="str">
        <f>班级资料!$G$10</f>
        <v>8 月份</v>
      </c>
      <c r="J3" s="57" t="str">
        <f>学生资料!C6</f>
        <v>谢文宏</v>
      </c>
      <c r="K3" s="57" t="str">
        <f>学生资料!D6</f>
        <v>CHAI BOON HONG</v>
      </c>
      <c r="L3" s="91">
        <f>学生资料!E6</f>
        <v>40101109923</v>
      </c>
      <c r="M3" s="57" t="str">
        <f>学生资料!F6</f>
        <v>男</v>
      </c>
      <c r="N3" s="92">
        <f>班级报告!F12</f>
        <v>2</v>
      </c>
      <c r="O3" s="93" t="str">
        <f>VLOOKUP(N3,能力表现!$A$3:$C$8,2)</f>
        <v>有待改善</v>
      </c>
      <c r="P3" s="94" t="str">
        <f>VLOOKUP(N3,能力表现!$A$3:$C$8,3)</f>
        <v>聆听后能理解少部分内容。并能通过口头或书面等方式，表达相关内容。</v>
      </c>
      <c r="Q3" s="92">
        <f>班级报告!G12</f>
        <v>3</v>
      </c>
      <c r="R3" s="93" t="str">
        <f>VLOOKUP(Q3,能力表现!$A$3:$C$8,2)</f>
        <v>基本掌握</v>
      </c>
      <c r="S3" s="94" t="str">
        <f>VLOOKUP(Q3,能力表现!$A$10:$C$15,3)</f>
        <v>能进行口头表达，整体意思尚明确，语句尚连贯，说话较有条理，有一定的内容，并注意到基本的礼貌。</v>
      </c>
      <c r="T3" s="92">
        <f>班级报告!H12</f>
        <v>3</v>
      </c>
      <c r="U3" s="93" t="str">
        <f>VLOOKUP(T3,能力表现!$A$3:$C$8,2)</f>
        <v>基本掌握</v>
      </c>
      <c r="V3" s="94" t="str">
        <f>VLOOKUP(T3,能力表现!$A$17:$C$22,3)</f>
        <v>能在日常交谈中做出适当的回应，用词尚恰当，话语尚流畅，措辞欠佳。</v>
      </c>
      <c r="W3" s="92">
        <f>班级报告!I12</f>
        <v>4</v>
      </c>
      <c r="X3" s="93" t="str">
        <f>VLOOKUP(W3,能力表现!$A$3:$C$8,2)</f>
        <v>满意</v>
      </c>
      <c r="Y3" s="94" t="str">
        <f>VLOOKUP(W3,能力表现!$A$25:$C$30,3)</f>
        <v>能正确朗读教材，掌握各类音变，错误少，朗读时通顺流利。能根据标点符号所表示的语气来表现教材的感情。</v>
      </c>
      <c r="Z3" s="92">
        <f>班级报告!J12</f>
        <v>5</v>
      </c>
      <c r="AA3" s="93" t="str">
        <f>VLOOKUP(Z3,能力表现!$A$3:$C$8,2)</f>
        <v>良好</v>
      </c>
      <c r="AB3" s="94" t="str">
        <f>VLOOKUP(Z3,能力表现!$A$32:$C$37,3)</f>
        <v>能充分理解文本内容，了解文中的语言应用及其表现手法，具备良好的逻辑思维。对阅读产生兴趣。</v>
      </c>
      <c r="AC3" s="92">
        <f>班级报告!K12</f>
        <v>6</v>
      </c>
      <c r="AD3" s="93" t="str">
        <f>VLOOKUP(AC3,能力表现!$A$3:$C$8,2)</f>
        <v>优良</v>
      </c>
      <c r="AE3" s="94" t="str">
        <f>VLOOKUP(AC3,能力表现!$A$40:$C$45,3)</f>
        <v>能以正确的坐姿，执笔法和运笔的规律临摹名家的毛笔字，字体端正优美，卷面整洁。</v>
      </c>
      <c r="AF3" s="92">
        <f>班级报告!L12</f>
        <v>5</v>
      </c>
      <c r="AG3" s="93" t="str">
        <f>VLOOKUP(AF3,能力表现!$A$3:$C$8,2)</f>
        <v>良好</v>
      </c>
      <c r="AH3" s="94" t="str">
        <f>VLOOKUP(AF3,能力表现!$A$47:$C$52,3)</f>
        <v>能把所要表达的事物清楚、明确地分段写出来。内容具体、充实，条理分明，结构完整，语句准确，遣词用句生动。字体端正。</v>
      </c>
      <c r="AI3" s="92">
        <f>班级报告!M12</f>
        <v>4</v>
      </c>
      <c r="AJ3" s="93" t="str">
        <f>VLOOKUP(AI3,能力表现!$A$3:$C$8,2)</f>
        <v>满意</v>
      </c>
      <c r="AK3" s="94" t="str">
        <f>VLOOKUP(AI3,能力表现!$A$54:$C$59,3)</f>
        <v>能根据事物的主要特征搜集、处理资料，进行分析，并以图文或多媒体的方式作完整、有层次的报告。</v>
      </c>
    </row>
    <row r="4" spans="1:37">
      <c r="A4" s="89">
        <v>3</v>
      </c>
      <c r="B4" s="90" t="str">
        <f>班级资料!$G$2</f>
        <v>宽柔一小</v>
      </c>
      <c r="C4" s="90" t="str">
        <f>班级资料!$G$3</f>
        <v>SJK(C) FOON YEW 1</v>
      </c>
      <c r="D4" s="90" t="str">
        <f>班级资料!$G$4</f>
        <v xml:space="preserve">Jalan Kebun Teh </v>
      </c>
      <c r="E4" s="90" t="str">
        <f>班级资料!$G$5</f>
        <v>80250 Johor Bahru, JOHOR</v>
      </c>
      <c r="F4" s="89" t="str">
        <f>班级资料!$G$7</f>
        <v>李晓菁师</v>
      </c>
      <c r="G4" s="89" t="str">
        <f>班级资料!$G$8</f>
        <v>5M</v>
      </c>
      <c r="H4" s="89" t="str">
        <f>班级资料!$G$9</f>
        <v>2016 年</v>
      </c>
      <c r="I4" s="89" t="str">
        <f>班级资料!$G$10</f>
        <v>8 月份</v>
      </c>
      <c r="J4" s="57" t="str">
        <f>学生资料!C7</f>
        <v>谢镇豪</v>
      </c>
      <c r="K4" s="57" t="str">
        <f>学生资料!D7</f>
        <v>CHEH ZHEN HAO</v>
      </c>
      <c r="L4" s="91">
        <f>学生资料!E7</f>
        <v>39686110522</v>
      </c>
      <c r="M4" s="57" t="str">
        <f>学生资料!F7</f>
        <v>男</v>
      </c>
      <c r="N4" s="92">
        <f>班级报告!F13</f>
        <v>2</v>
      </c>
      <c r="O4" s="93" t="str">
        <f>VLOOKUP(N4,能力表现!$A$3:$C$8,2)</f>
        <v>有待改善</v>
      </c>
      <c r="P4" s="94" t="str">
        <f>VLOOKUP(N4,能力表现!$A$3:$C$8,3)</f>
        <v>聆听后能理解少部分内容。并能通过口头或书面等方式，表达相关内容。</v>
      </c>
      <c r="Q4" s="92">
        <f>班级报告!G13</f>
        <v>2</v>
      </c>
      <c r="R4" s="93" t="str">
        <f>VLOOKUP(Q4,能力表现!$A$3:$C$8,2)</f>
        <v>有待改善</v>
      </c>
      <c r="S4" s="94" t="str">
        <f>VLOOKUP(Q4,能力表现!$A$10:$C$15,3)</f>
        <v>能进行较简单的口头表达，但说话条理不清，语句不流畅，口音较重，整体意思欠明确，不注意说话的态度。</v>
      </c>
      <c r="T4" s="92">
        <f>班级报告!H13</f>
        <v>3</v>
      </c>
      <c r="U4" s="93" t="str">
        <f>VLOOKUP(T4,能力表现!$A$3:$C$8,2)</f>
        <v>基本掌握</v>
      </c>
      <c r="V4" s="94" t="str">
        <f>VLOOKUP(T4,能力表现!$A$17:$C$22,3)</f>
        <v>能在日常交谈中做出适当的回应，用词尚恰当，话语尚流畅，措辞欠佳。</v>
      </c>
      <c r="W4" s="92">
        <f>班级报告!I13</f>
        <v>2</v>
      </c>
      <c r="X4" s="93" t="str">
        <f>VLOOKUP(W4,能力表现!$A$3:$C$8,2)</f>
        <v>有待改善</v>
      </c>
      <c r="Y4" s="94" t="str">
        <f>VLOOKUP(W4,能力表现!$A$25:$C$30,3)</f>
        <v>能认读小部分词句，发音尚可辨识，丢字和添字的现象明显，偶有回读或漏句。</v>
      </c>
      <c r="Z4" s="92">
        <f>班级报告!J13</f>
        <v>2</v>
      </c>
      <c r="AA4" s="93" t="str">
        <f>VLOOKUP(Z4,能力表现!$A$3:$C$8,2)</f>
        <v>有待改善</v>
      </c>
      <c r="AB4" s="94" t="str">
        <f>VLOOKUP(Z4,能力表现!$A$32:$C$37,3)</f>
        <v>能认读部分词句，理解部分文本内容。</v>
      </c>
      <c r="AC4" s="92">
        <f>班级报告!K13</f>
        <v>2</v>
      </c>
      <c r="AD4" s="93" t="str">
        <f>VLOOKUP(AC4,能力表现!$A$3:$C$8,2)</f>
        <v>有待改善</v>
      </c>
      <c r="AE4" s="94" t="str">
        <f>VLOOKUP(AC4,能力表现!$A$40:$C$45,3)</f>
        <v>能以正确的坐姿、执笔法、基本笔画及运笔规律书写毛笔字，笔顺较少错误，卷面尚整洁。</v>
      </c>
      <c r="AF4" s="92">
        <f>班级报告!L13</f>
        <v>2</v>
      </c>
      <c r="AG4" s="93" t="str">
        <f>VLOOKUP(AF4,能力表现!$A$3:$C$8,2)</f>
        <v>有待改善</v>
      </c>
      <c r="AH4" s="94" t="str">
        <f>VLOOKUP(AF4,能力表现!$A$47:$C$52,3)</f>
        <v>书面表达能力尚可。能把心中所想，写出完整的句子。句不成段，病句不多，遣词用字不恰当。字体尚可辨读。</v>
      </c>
      <c r="AI4" s="92">
        <f>班级报告!M13</f>
        <v>2</v>
      </c>
      <c r="AJ4" s="93" t="str">
        <f>VLOOKUP(AI4,能力表现!$A$3:$C$8,2)</f>
        <v>有待改善</v>
      </c>
      <c r="AK4" s="94" t="str">
        <f>VLOOKUP(AI4,能力表现!$A$54:$C$59,3)</f>
        <v>能根据事物的主要特征搜集、及能有效地处理资料。</v>
      </c>
    </row>
    <row r="5" spans="1:37">
      <c r="A5" s="89">
        <v>4</v>
      </c>
      <c r="B5" s="90" t="str">
        <f>班级资料!$G$2</f>
        <v>宽柔一小</v>
      </c>
      <c r="C5" s="90" t="str">
        <f>班级资料!$G$3</f>
        <v>SJK(C) FOON YEW 1</v>
      </c>
      <c r="D5" s="90" t="str">
        <f>班级资料!$G$4</f>
        <v xml:space="preserve">Jalan Kebun Teh </v>
      </c>
      <c r="E5" s="90" t="str">
        <f>班级资料!$G$5</f>
        <v>80250 Johor Bahru, JOHOR</v>
      </c>
      <c r="F5" s="89" t="str">
        <f>班级资料!$G$7</f>
        <v>李晓菁师</v>
      </c>
      <c r="G5" s="89" t="str">
        <f>班级资料!$G$8</f>
        <v>5M</v>
      </c>
      <c r="H5" s="89" t="str">
        <f>班级资料!$G$9</f>
        <v>2016 年</v>
      </c>
      <c r="I5" s="89" t="str">
        <f>班级资料!$G$10</f>
        <v>8 月份</v>
      </c>
      <c r="J5" s="57" t="str">
        <f>学生资料!C8</f>
        <v>谢明哲</v>
      </c>
      <c r="K5" s="57" t="str">
        <f>学生资料!D8</f>
        <v>CHIA MENG ZHE</v>
      </c>
      <c r="L5" s="91">
        <f>学生资料!E8</f>
        <v>39271111121</v>
      </c>
      <c r="M5" s="57" t="str">
        <f>学生资料!F8</f>
        <v>男</v>
      </c>
      <c r="N5" s="92">
        <f>班级报告!F14</f>
        <v>5</v>
      </c>
      <c r="O5" s="93" t="str">
        <f>VLOOKUP(N5,能力表现!$A$3:$C$8,2)</f>
        <v>良好</v>
      </c>
      <c r="P5" s="94" t="str">
        <f>VLOOKUP(N5,能力表现!$A$3:$C$8,3)</f>
        <v>能专注、耐心地聆听，充分理解教材。聆听后能认真思考，概括出教材的主题，完整地表达相关内容。</v>
      </c>
      <c r="Q5" s="92">
        <f>班级报告!G14</f>
        <v>2</v>
      </c>
      <c r="R5" s="93" t="str">
        <f>VLOOKUP(Q5,能力表现!$A$3:$C$8,2)</f>
        <v>有待改善</v>
      </c>
      <c r="S5" s="94" t="str">
        <f>VLOOKUP(Q5,能力表现!$A$10:$C$15,3)</f>
        <v>能进行较简单的口头表达，但说话条理不清，语句不流畅，口音较重，整体意思欠明确，不注意说话的态度。</v>
      </c>
      <c r="T5" s="92">
        <f>班级报告!H14</f>
        <v>3</v>
      </c>
      <c r="U5" s="93" t="str">
        <f>VLOOKUP(T5,能力表现!$A$3:$C$8,2)</f>
        <v>基本掌握</v>
      </c>
      <c r="V5" s="94" t="str">
        <f>VLOOKUP(T5,能力表现!$A$17:$C$22,3)</f>
        <v>能在日常交谈中做出适当的回应，用词尚恰当，话语尚流畅，措辞欠佳。</v>
      </c>
      <c r="W5" s="92">
        <f>班级报告!I14</f>
        <v>2</v>
      </c>
      <c r="X5" s="93" t="str">
        <f>VLOOKUP(W5,能力表现!$A$3:$C$8,2)</f>
        <v>有待改善</v>
      </c>
      <c r="Y5" s="94" t="str">
        <f>VLOOKUP(W5,能力表现!$A$25:$C$30,3)</f>
        <v>能认读小部分词句，发音尚可辨识，丢字和添字的现象明显，偶有回读或漏句。</v>
      </c>
      <c r="Z5" s="92">
        <f>班级报告!J14</f>
        <v>2</v>
      </c>
      <c r="AA5" s="93" t="str">
        <f>VLOOKUP(Z5,能力表现!$A$3:$C$8,2)</f>
        <v>有待改善</v>
      </c>
      <c r="AB5" s="94" t="str">
        <f>VLOOKUP(Z5,能力表现!$A$32:$C$37,3)</f>
        <v>能认读部分词句，理解部分文本内容。</v>
      </c>
      <c r="AC5" s="92">
        <f>班级报告!K14</f>
        <v>2</v>
      </c>
      <c r="AD5" s="93" t="str">
        <f>VLOOKUP(AC5,能力表现!$A$3:$C$8,2)</f>
        <v>有待改善</v>
      </c>
      <c r="AE5" s="94" t="str">
        <f>VLOOKUP(AC5,能力表现!$A$40:$C$45,3)</f>
        <v>能以正确的坐姿、执笔法、基本笔画及运笔规律书写毛笔字，笔顺较少错误，卷面尚整洁。</v>
      </c>
      <c r="AF5" s="92">
        <f>班级报告!L14</f>
        <v>2</v>
      </c>
      <c r="AG5" s="93" t="str">
        <f>VLOOKUP(AF5,能力表现!$A$3:$C$8,2)</f>
        <v>有待改善</v>
      </c>
      <c r="AH5" s="94" t="str">
        <f>VLOOKUP(AF5,能力表现!$A$47:$C$52,3)</f>
        <v>书面表达能力尚可。能把心中所想，写出完整的句子。句不成段，病句不多，遣词用字不恰当。字体尚可辨读。</v>
      </c>
      <c r="AI5" s="92">
        <f>班级报告!M14</f>
        <v>2</v>
      </c>
      <c r="AJ5" s="93" t="str">
        <f>VLOOKUP(AI5,能力表现!$A$3:$C$8,2)</f>
        <v>有待改善</v>
      </c>
      <c r="AK5" s="94" t="str">
        <f>VLOOKUP(AI5,能力表现!$A$54:$C$59,3)</f>
        <v>能根据事物的主要特征搜集、及能有效地处理资料。</v>
      </c>
    </row>
    <row r="6" spans="1:37">
      <c r="A6" s="89">
        <v>5</v>
      </c>
      <c r="B6" s="90" t="str">
        <f>班级资料!$G$2</f>
        <v>宽柔一小</v>
      </c>
      <c r="C6" s="90" t="str">
        <f>班级资料!$G$3</f>
        <v>SJK(C) FOON YEW 1</v>
      </c>
      <c r="D6" s="90" t="str">
        <f>班级资料!$G$4</f>
        <v xml:space="preserve">Jalan Kebun Teh </v>
      </c>
      <c r="E6" s="90" t="str">
        <f>班级资料!$G$5</f>
        <v>80250 Johor Bahru, JOHOR</v>
      </c>
      <c r="F6" s="89" t="str">
        <f>班级资料!$G$7</f>
        <v>李晓菁师</v>
      </c>
      <c r="G6" s="89" t="str">
        <f>班级资料!$G$8</f>
        <v>5M</v>
      </c>
      <c r="H6" s="89" t="str">
        <f>班级资料!$G$9</f>
        <v>2016 年</v>
      </c>
      <c r="I6" s="89" t="str">
        <f>班级资料!$G$10</f>
        <v>8 月份</v>
      </c>
      <c r="J6" s="57" t="str">
        <f>学生资料!C9</f>
        <v>丘秉恒</v>
      </c>
      <c r="K6" s="57" t="str">
        <f>学生资料!D9</f>
        <v>CHIEW BING HENG</v>
      </c>
      <c r="L6" s="91">
        <f>学生资料!E9</f>
        <v>38856111720</v>
      </c>
      <c r="M6" s="57" t="str">
        <f>学生资料!F9</f>
        <v>男</v>
      </c>
      <c r="N6" s="92">
        <f>班级报告!F15</f>
        <v>2</v>
      </c>
      <c r="O6" s="93" t="str">
        <f>VLOOKUP(N6,能力表现!$A$3:$C$8,2)</f>
        <v>有待改善</v>
      </c>
      <c r="P6" s="94" t="str">
        <f>VLOOKUP(N6,能力表现!$A$3:$C$8,3)</f>
        <v>聆听后能理解少部分内容。并能通过口头或书面等方式，表达相关内容。</v>
      </c>
      <c r="Q6" s="92">
        <f>班级报告!G15</f>
        <v>2</v>
      </c>
      <c r="R6" s="93" t="str">
        <f>VLOOKUP(Q6,能力表现!$A$3:$C$8,2)</f>
        <v>有待改善</v>
      </c>
      <c r="S6" s="94" t="str">
        <f>VLOOKUP(Q6,能力表现!$A$10:$C$15,3)</f>
        <v>能进行较简单的口头表达，但说话条理不清，语句不流畅，口音较重，整体意思欠明确，不注意说话的态度。</v>
      </c>
      <c r="T6" s="92">
        <f>班级报告!H15</f>
        <v>2</v>
      </c>
      <c r="U6" s="93" t="str">
        <f>VLOOKUP(T6,能力表现!$A$3:$C$8,2)</f>
        <v>有待改善</v>
      </c>
      <c r="V6" s="94" t="str">
        <f>VLOOKUP(T6,能力表现!$A$17:$C$22,3)</f>
        <v>只能用简单的话语与人交谈，用词欠恰当，说话内容欠明确，沟通效果不佳。</v>
      </c>
      <c r="W6" s="92">
        <f>班级报告!I15</f>
        <v>2</v>
      </c>
      <c r="X6" s="93" t="str">
        <f>VLOOKUP(W6,能力表现!$A$3:$C$8,2)</f>
        <v>有待改善</v>
      </c>
      <c r="Y6" s="94" t="str">
        <f>VLOOKUP(W6,能力表现!$A$25:$C$30,3)</f>
        <v>能认读小部分词句，发音尚可辨识，丢字和添字的现象明显，偶有回读或漏句。</v>
      </c>
      <c r="Z6" s="92">
        <f>班级报告!J15</f>
        <v>2</v>
      </c>
      <c r="AA6" s="93" t="str">
        <f>VLOOKUP(Z6,能力表现!$A$3:$C$8,2)</f>
        <v>有待改善</v>
      </c>
      <c r="AB6" s="94" t="str">
        <f>VLOOKUP(Z6,能力表现!$A$32:$C$37,3)</f>
        <v>能认读部分词句，理解部分文本内容。</v>
      </c>
      <c r="AC6" s="92">
        <f>班级报告!K15</f>
        <v>2</v>
      </c>
      <c r="AD6" s="93" t="str">
        <f>VLOOKUP(AC6,能力表现!$A$3:$C$8,2)</f>
        <v>有待改善</v>
      </c>
      <c r="AE6" s="94" t="str">
        <f>VLOOKUP(AC6,能力表现!$A$40:$C$45,3)</f>
        <v>能以正确的坐姿、执笔法、基本笔画及运笔规律书写毛笔字，笔顺较少错误，卷面尚整洁。</v>
      </c>
      <c r="AF6" s="92">
        <f>班级报告!L15</f>
        <v>2</v>
      </c>
      <c r="AG6" s="93" t="str">
        <f>VLOOKUP(AF6,能力表现!$A$3:$C$8,2)</f>
        <v>有待改善</v>
      </c>
      <c r="AH6" s="94" t="str">
        <f>VLOOKUP(AF6,能力表现!$A$47:$C$52,3)</f>
        <v>书面表达能力尚可。能把心中所想，写出完整的句子。句不成段，病句不多，遣词用字不恰当。字体尚可辨读。</v>
      </c>
      <c r="AI6" s="92">
        <f>班级报告!M15</f>
        <v>2</v>
      </c>
      <c r="AJ6" s="93" t="str">
        <f>VLOOKUP(AI6,能力表现!$A$3:$C$8,2)</f>
        <v>有待改善</v>
      </c>
      <c r="AK6" s="94" t="str">
        <f>VLOOKUP(AI6,能力表现!$A$54:$C$59,3)</f>
        <v>能根据事物的主要特征搜集、及能有效地处理资料。</v>
      </c>
    </row>
    <row r="7" spans="1:37">
      <c r="A7" s="89">
        <v>6</v>
      </c>
      <c r="B7" s="90" t="str">
        <f>班级资料!$G$2</f>
        <v>宽柔一小</v>
      </c>
      <c r="C7" s="90" t="str">
        <f>班级资料!$G$3</f>
        <v>SJK(C) FOON YEW 1</v>
      </c>
      <c r="D7" s="90" t="str">
        <f>班级资料!$G$4</f>
        <v xml:space="preserve">Jalan Kebun Teh </v>
      </c>
      <c r="E7" s="90" t="str">
        <f>班级资料!$G$5</f>
        <v>80250 Johor Bahru, JOHOR</v>
      </c>
      <c r="F7" s="89" t="str">
        <f>班级资料!$G$7</f>
        <v>李晓菁师</v>
      </c>
      <c r="G7" s="89" t="str">
        <f>班级资料!$G$8</f>
        <v>5M</v>
      </c>
      <c r="H7" s="89" t="str">
        <f>班级资料!$G$9</f>
        <v>2016 年</v>
      </c>
      <c r="I7" s="89" t="str">
        <f>班级资料!$G$10</f>
        <v>8 月份</v>
      </c>
      <c r="J7" s="57" t="str">
        <f>学生资料!C10</f>
        <v>曹煜荣</v>
      </c>
      <c r="K7" s="57" t="str">
        <f>学生资料!D10</f>
        <v>CHOU YU RONG</v>
      </c>
      <c r="L7" s="91">
        <f>学生资料!E10</f>
        <v>38441112319</v>
      </c>
      <c r="M7" s="57" t="str">
        <f>学生资料!F10</f>
        <v>男</v>
      </c>
      <c r="N7" s="92">
        <f>班级报告!F16</f>
        <v>2</v>
      </c>
      <c r="O7" s="93" t="str">
        <f>VLOOKUP(N7,能力表现!$A$3:$C$8,2)</f>
        <v>有待改善</v>
      </c>
      <c r="P7" s="94" t="str">
        <f>VLOOKUP(N7,能力表现!$A$3:$C$8,3)</f>
        <v>聆听后能理解少部分内容。并能通过口头或书面等方式，表达相关内容。</v>
      </c>
      <c r="Q7" s="92">
        <f>班级报告!G16</f>
        <v>2</v>
      </c>
      <c r="R7" s="93" t="str">
        <f>VLOOKUP(Q7,能力表现!$A$3:$C$8,2)</f>
        <v>有待改善</v>
      </c>
      <c r="S7" s="94" t="str">
        <f>VLOOKUP(Q7,能力表现!$A$10:$C$15,3)</f>
        <v>能进行较简单的口头表达，但说话条理不清，语句不流畅，口音较重，整体意思欠明确，不注意说话的态度。</v>
      </c>
      <c r="T7" s="92">
        <f>班级报告!H16</f>
        <v>3</v>
      </c>
      <c r="U7" s="93" t="str">
        <f>VLOOKUP(T7,能力表现!$A$3:$C$8,2)</f>
        <v>基本掌握</v>
      </c>
      <c r="V7" s="94" t="str">
        <f>VLOOKUP(T7,能力表现!$A$17:$C$22,3)</f>
        <v>能在日常交谈中做出适当的回应，用词尚恰当，话语尚流畅，措辞欠佳。</v>
      </c>
      <c r="W7" s="92">
        <f>班级报告!I16</f>
        <v>2</v>
      </c>
      <c r="X7" s="93" t="str">
        <f>VLOOKUP(W7,能力表现!$A$3:$C$8,2)</f>
        <v>有待改善</v>
      </c>
      <c r="Y7" s="94" t="str">
        <f>VLOOKUP(W7,能力表现!$A$25:$C$30,3)</f>
        <v>能认读小部分词句，发音尚可辨识，丢字和添字的现象明显，偶有回读或漏句。</v>
      </c>
      <c r="Z7" s="92">
        <f>班级报告!J16</f>
        <v>2</v>
      </c>
      <c r="AA7" s="93" t="str">
        <f>VLOOKUP(Z7,能力表现!$A$3:$C$8,2)</f>
        <v>有待改善</v>
      </c>
      <c r="AB7" s="94" t="str">
        <f>VLOOKUP(Z7,能力表现!$A$32:$C$37,3)</f>
        <v>能认读部分词句，理解部分文本内容。</v>
      </c>
      <c r="AC7" s="92">
        <f>班级报告!K16</f>
        <v>2</v>
      </c>
      <c r="AD7" s="93" t="str">
        <f>VLOOKUP(AC7,能力表现!$A$3:$C$8,2)</f>
        <v>有待改善</v>
      </c>
      <c r="AE7" s="94" t="str">
        <f>VLOOKUP(AC7,能力表现!$A$40:$C$45,3)</f>
        <v>能以正确的坐姿、执笔法、基本笔画及运笔规律书写毛笔字，笔顺较少错误，卷面尚整洁。</v>
      </c>
      <c r="AF7" s="92">
        <f>班级报告!L16</f>
        <v>2</v>
      </c>
      <c r="AG7" s="93" t="str">
        <f>VLOOKUP(AF7,能力表现!$A$3:$C$8,2)</f>
        <v>有待改善</v>
      </c>
      <c r="AH7" s="94" t="str">
        <f>VLOOKUP(AF7,能力表现!$A$47:$C$52,3)</f>
        <v>书面表达能力尚可。能把心中所想，写出完整的句子。句不成段，病句不多，遣词用字不恰当。字体尚可辨读。</v>
      </c>
      <c r="AI7" s="92">
        <f>班级报告!M16</f>
        <v>2</v>
      </c>
      <c r="AJ7" s="93" t="str">
        <f>VLOOKUP(AI7,能力表现!$A$3:$C$8,2)</f>
        <v>有待改善</v>
      </c>
      <c r="AK7" s="94" t="str">
        <f>VLOOKUP(AI7,能力表现!$A$54:$C$59,3)</f>
        <v>能根据事物的主要特征搜集、及能有效地处理资料。</v>
      </c>
    </row>
    <row r="8" spans="1:37">
      <c r="A8" s="89">
        <v>7</v>
      </c>
      <c r="B8" s="90" t="str">
        <f>班级资料!$G$2</f>
        <v>宽柔一小</v>
      </c>
      <c r="C8" s="90" t="str">
        <f>班级资料!$G$3</f>
        <v>SJK(C) FOON YEW 1</v>
      </c>
      <c r="D8" s="90" t="str">
        <f>班级资料!$G$4</f>
        <v xml:space="preserve">Jalan Kebun Teh </v>
      </c>
      <c r="E8" s="90" t="str">
        <f>班级资料!$G$5</f>
        <v>80250 Johor Bahru, JOHOR</v>
      </c>
      <c r="F8" s="89" t="str">
        <f>班级资料!$G$7</f>
        <v>李晓菁师</v>
      </c>
      <c r="G8" s="89" t="str">
        <f>班级资料!$G$8</f>
        <v>5M</v>
      </c>
      <c r="H8" s="89" t="str">
        <f>班级资料!$G$9</f>
        <v>2016 年</v>
      </c>
      <c r="I8" s="89" t="str">
        <f>班级资料!$G$10</f>
        <v>8 月份</v>
      </c>
      <c r="J8" s="57" t="str">
        <f>学生资料!C11</f>
        <v>冯日恒</v>
      </c>
      <c r="K8" s="57" t="str">
        <f>学生资料!D11</f>
        <v>FONG ZEE HENG</v>
      </c>
      <c r="L8" s="91">
        <f>学生资料!E11</f>
        <v>38026112918</v>
      </c>
      <c r="M8" s="57" t="str">
        <f>学生资料!F11</f>
        <v>男</v>
      </c>
      <c r="N8" s="92">
        <f>班级报告!F17</f>
        <v>2</v>
      </c>
      <c r="O8" s="93" t="str">
        <f>VLOOKUP(N8,能力表现!$A$3:$C$8,2)</f>
        <v>有待改善</v>
      </c>
      <c r="P8" s="94" t="str">
        <f>VLOOKUP(N8,能力表现!$A$3:$C$8,3)</f>
        <v>聆听后能理解少部分内容。并能通过口头或书面等方式，表达相关内容。</v>
      </c>
      <c r="Q8" s="92">
        <f>班级报告!G17</f>
        <v>2</v>
      </c>
      <c r="R8" s="93" t="str">
        <f>VLOOKUP(Q8,能力表现!$A$3:$C$8,2)</f>
        <v>有待改善</v>
      </c>
      <c r="S8" s="94" t="str">
        <f>VLOOKUP(Q8,能力表现!$A$10:$C$15,3)</f>
        <v>能进行较简单的口头表达，但说话条理不清，语句不流畅，口音较重，整体意思欠明确，不注意说话的态度。</v>
      </c>
      <c r="T8" s="92">
        <f>班级报告!H17</f>
        <v>2</v>
      </c>
      <c r="U8" s="93" t="str">
        <f>VLOOKUP(T8,能力表现!$A$3:$C$8,2)</f>
        <v>有待改善</v>
      </c>
      <c r="V8" s="94" t="str">
        <f>VLOOKUP(T8,能力表现!$A$17:$C$22,3)</f>
        <v>只能用简单的话语与人交谈，用词欠恰当，说话内容欠明确，沟通效果不佳。</v>
      </c>
      <c r="W8" s="92">
        <f>班级报告!I17</f>
        <v>2</v>
      </c>
      <c r="X8" s="93" t="str">
        <f>VLOOKUP(W8,能力表现!$A$3:$C$8,2)</f>
        <v>有待改善</v>
      </c>
      <c r="Y8" s="94" t="str">
        <f>VLOOKUP(W8,能力表现!$A$25:$C$30,3)</f>
        <v>能认读小部分词句，发音尚可辨识，丢字和添字的现象明显，偶有回读或漏句。</v>
      </c>
      <c r="Z8" s="92">
        <f>班级报告!J17</f>
        <v>2</v>
      </c>
      <c r="AA8" s="93" t="str">
        <f>VLOOKUP(Z8,能力表现!$A$3:$C$8,2)</f>
        <v>有待改善</v>
      </c>
      <c r="AB8" s="94" t="str">
        <f>VLOOKUP(Z8,能力表现!$A$32:$C$37,3)</f>
        <v>能认读部分词句，理解部分文本内容。</v>
      </c>
      <c r="AC8" s="92">
        <f>班级报告!K17</f>
        <v>2</v>
      </c>
      <c r="AD8" s="93" t="str">
        <f>VLOOKUP(AC8,能力表现!$A$3:$C$8,2)</f>
        <v>有待改善</v>
      </c>
      <c r="AE8" s="94" t="str">
        <f>VLOOKUP(AC8,能力表现!$A$40:$C$45,3)</f>
        <v>能以正确的坐姿、执笔法、基本笔画及运笔规律书写毛笔字，笔顺较少错误，卷面尚整洁。</v>
      </c>
      <c r="AF8" s="92">
        <f>班级报告!L17</f>
        <v>2</v>
      </c>
      <c r="AG8" s="93" t="str">
        <f>VLOOKUP(AF8,能力表现!$A$3:$C$8,2)</f>
        <v>有待改善</v>
      </c>
      <c r="AH8" s="94" t="str">
        <f>VLOOKUP(AF8,能力表现!$A$47:$C$52,3)</f>
        <v>书面表达能力尚可。能把心中所想，写出完整的句子。句不成段，病句不多，遣词用字不恰当。字体尚可辨读。</v>
      </c>
      <c r="AI8" s="92">
        <f>班级报告!M17</f>
        <v>2</v>
      </c>
      <c r="AJ8" s="93" t="str">
        <f>VLOOKUP(AI8,能力表现!$A$3:$C$8,2)</f>
        <v>有待改善</v>
      </c>
      <c r="AK8" s="94" t="str">
        <f>VLOOKUP(AI8,能力表现!$A$54:$C$59,3)</f>
        <v>能根据事物的主要特征搜集、及能有效地处理资料。</v>
      </c>
    </row>
    <row r="9" spans="1:37">
      <c r="A9" s="89">
        <v>8</v>
      </c>
      <c r="B9" s="90" t="str">
        <f>班级资料!$G$2</f>
        <v>宽柔一小</v>
      </c>
      <c r="C9" s="90" t="str">
        <f>班级资料!$G$3</f>
        <v>SJK(C) FOON YEW 1</v>
      </c>
      <c r="D9" s="90" t="str">
        <f>班级资料!$G$4</f>
        <v xml:space="preserve">Jalan Kebun Teh </v>
      </c>
      <c r="E9" s="90" t="str">
        <f>班级资料!$G$5</f>
        <v>80250 Johor Bahru, JOHOR</v>
      </c>
      <c r="F9" s="89" t="str">
        <f>班级资料!$G$7</f>
        <v>李晓菁师</v>
      </c>
      <c r="G9" s="89" t="str">
        <f>班级资料!$G$8</f>
        <v>5M</v>
      </c>
      <c r="H9" s="89" t="str">
        <f>班级资料!$G$9</f>
        <v>2016 年</v>
      </c>
      <c r="I9" s="89" t="str">
        <f>班级资料!$G$10</f>
        <v>8 月份</v>
      </c>
      <c r="J9" s="57" t="str">
        <f>学生资料!C12</f>
        <v>夏挺益</v>
      </c>
      <c r="K9" s="57" t="str">
        <f>学生资料!D12</f>
        <v>HAY TING YIK</v>
      </c>
      <c r="L9" s="91">
        <f>学生资料!E12</f>
        <v>40101109923</v>
      </c>
      <c r="M9" s="57" t="str">
        <f>学生资料!F12</f>
        <v>男</v>
      </c>
      <c r="N9" s="92">
        <f>班级报告!F18</f>
        <v>2</v>
      </c>
      <c r="O9" s="93" t="str">
        <f>VLOOKUP(N9,能力表现!$A$3:$C$8,2)</f>
        <v>有待改善</v>
      </c>
      <c r="P9" s="94" t="str">
        <f>VLOOKUP(N9,能力表现!$A$3:$C$8,3)</f>
        <v>聆听后能理解少部分内容。并能通过口头或书面等方式，表达相关内容。</v>
      </c>
      <c r="Q9" s="92">
        <f>班级报告!G18</f>
        <v>2</v>
      </c>
      <c r="R9" s="93" t="str">
        <f>VLOOKUP(Q9,能力表现!$A$3:$C$8,2)</f>
        <v>有待改善</v>
      </c>
      <c r="S9" s="94" t="str">
        <f>VLOOKUP(Q9,能力表现!$A$10:$C$15,3)</f>
        <v>能进行较简单的口头表达，但说话条理不清，语句不流畅，口音较重，整体意思欠明确，不注意说话的态度。</v>
      </c>
      <c r="T9" s="92">
        <f>班级报告!H18</f>
        <v>2</v>
      </c>
      <c r="U9" s="93" t="str">
        <f>VLOOKUP(T9,能力表现!$A$3:$C$8,2)</f>
        <v>有待改善</v>
      </c>
      <c r="V9" s="94" t="str">
        <f>VLOOKUP(T9,能力表现!$A$17:$C$22,3)</f>
        <v>只能用简单的话语与人交谈，用词欠恰当，说话内容欠明确，沟通效果不佳。</v>
      </c>
      <c r="W9" s="92">
        <f>班级报告!I18</f>
        <v>2</v>
      </c>
      <c r="X9" s="93" t="str">
        <f>VLOOKUP(W9,能力表现!$A$3:$C$8,2)</f>
        <v>有待改善</v>
      </c>
      <c r="Y9" s="94" t="str">
        <f>VLOOKUP(W9,能力表现!$A$25:$C$30,3)</f>
        <v>能认读小部分词句，发音尚可辨识，丢字和添字的现象明显，偶有回读或漏句。</v>
      </c>
      <c r="Z9" s="92">
        <f>班级报告!J18</f>
        <v>2</v>
      </c>
      <c r="AA9" s="93" t="str">
        <f>VLOOKUP(Z9,能力表现!$A$3:$C$8,2)</f>
        <v>有待改善</v>
      </c>
      <c r="AB9" s="94" t="str">
        <f>VLOOKUP(Z9,能力表现!$A$32:$C$37,3)</f>
        <v>能认读部分词句，理解部分文本内容。</v>
      </c>
      <c r="AC9" s="92">
        <f>班级报告!K18</f>
        <v>2</v>
      </c>
      <c r="AD9" s="93" t="str">
        <f>VLOOKUP(AC9,能力表现!$A$3:$C$8,2)</f>
        <v>有待改善</v>
      </c>
      <c r="AE9" s="94" t="str">
        <f>VLOOKUP(AC9,能力表现!$A$40:$C$45,3)</f>
        <v>能以正确的坐姿、执笔法、基本笔画及运笔规律书写毛笔字，笔顺较少错误，卷面尚整洁。</v>
      </c>
      <c r="AF9" s="92">
        <f>班级报告!L18</f>
        <v>2</v>
      </c>
      <c r="AG9" s="93" t="str">
        <f>VLOOKUP(AF9,能力表现!$A$3:$C$8,2)</f>
        <v>有待改善</v>
      </c>
      <c r="AH9" s="94" t="str">
        <f>VLOOKUP(AF9,能力表现!$A$47:$C$52,3)</f>
        <v>书面表达能力尚可。能把心中所想，写出完整的句子。句不成段，病句不多，遣词用字不恰当。字体尚可辨读。</v>
      </c>
      <c r="AI9" s="92">
        <f>班级报告!M18</f>
        <v>2</v>
      </c>
      <c r="AJ9" s="93" t="str">
        <f>VLOOKUP(AI9,能力表现!$A$3:$C$8,2)</f>
        <v>有待改善</v>
      </c>
      <c r="AK9" s="94" t="str">
        <f>VLOOKUP(AI9,能力表现!$A$54:$C$59,3)</f>
        <v>能根据事物的主要特征搜集、及能有效地处理资料。</v>
      </c>
    </row>
    <row r="10" spans="1:37">
      <c r="A10" s="89">
        <v>9</v>
      </c>
      <c r="B10" s="90" t="str">
        <f>班级资料!$G$2</f>
        <v>宽柔一小</v>
      </c>
      <c r="C10" s="90" t="str">
        <f>班级资料!$G$3</f>
        <v>SJK(C) FOON YEW 1</v>
      </c>
      <c r="D10" s="90" t="str">
        <f>班级资料!$G$4</f>
        <v xml:space="preserve">Jalan Kebun Teh </v>
      </c>
      <c r="E10" s="90" t="str">
        <f>班级资料!$G$5</f>
        <v>80250 Johor Bahru, JOHOR</v>
      </c>
      <c r="F10" s="89" t="str">
        <f>班级资料!$G$7</f>
        <v>李晓菁师</v>
      </c>
      <c r="G10" s="89" t="str">
        <f>班级资料!$G$8</f>
        <v>5M</v>
      </c>
      <c r="H10" s="89" t="str">
        <f>班级资料!$G$9</f>
        <v>2016 年</v>
      </c>
      <c r="I10" s="89" t="str">
        <f>班级资料!$G$10</f>
        <v>8 月份</v>
      </c>
      <c r="J10" s="57" t="str">
        <f>学生资料!C13</f>
        <v>陆文彬</v>
      </c>
      <c r="K10" s="57" t="str">
        <f>学生资料!D13</f>
        <v>JASON LOKE WEN BIN</v>
      </c>
      <c r="L10" s="91">
        <f>学生资料!E13</f>
        <v>40301109713</v>
      </c>
      <c r="M10" s="57" t="str">
        <f>学生资料!F13</f>
        <v>男</v>
      </c>
      <c r="N10" s="92">
        <f>班级报告!F19</f>
        <v>2</v>
      </c>
      <c r="O10" s="93" t="str">
        <f>VLOOKUP(N10,能力表现!$A$3:$C$8,2)</f>
        <v>有待改善</v>
      </c>
      <c r="P10" s="94" t="str">
        <f>VLOOKUP(N10,能力表现!$A$3:$C$8,3)</f>
        <v>聆听后能理解少部分内容。并能通过口头或书面等方式，表达相关内容。</v>
      </c>
      <c r="Q10" s="92">
        <f>班级报告!G19</f>
        <v>2</v>
      </c>
      <c r="R10" s="93" t="str">
        <f>VLOOKUP(Q10,能力表现!$A$3:$C$8,2)</f>
        <v>有待改善</v>
      </c>
      <c r="S10" s="94" t="str">
        <f>VLOOKUP(Q10,能力表现!$A$10:$C$15,3)</f>
        <v>能进行较简单的口头表达，但说话条理不清，语句不流畅，口音较重，整体意思欠明确，不注意说话的态度。</v>
      </c>
      <c r="T10" s="92">
        <f>班级报告!H19</f>
        <v>2</v>
      </c>
      <c r="U10" s="93" t="str">
        <f>VLOOKUP(T10,能力表现!$A$3:$C$8,2)</f>
        <v>有待改善</v>
      </c>
      <c r="V10" s="94" t="str">
        <f>VLOOKUP(T10,能力表现!$A$17:$C$22,3)</f>
        <v>只能用简单的话语与人交谈，用词欠恰当，说话内容欠明确，沟通效果不佳。</v>
      </c>
      <c r="W10" s="92">
        <f>班级报告!I19</f>
        <v>2</v>
      </c>
      <c r="X10" s="93" t="str">
        <f>VLOOKUP(W10,能力表现!$A$3:$C$8,2)</f>
        <v>有待改善</v>
      </c>
      <c r="Y10" s="94" t="str">
        <f>VLOOKUP(W10,能力表现!$A$25:$C$30,3)</f>
        <v>能认读小部分词句，发音尚可辨识，丢字和添字的现象明显，偶有回读或漏句。</v>
      </c>
      <c r="Z10" s="92">
        <f>班级报告!J19</f>
        <v>2</v>
      </c>
      <c r="AA10" s="93" t="str">
        <f>VLOOKUP(Z10,能力表现!$A$3:$C$8,2)</f>
        <v>有待改善</v>
      </c>
      <c r="AB10" s="94" t="str">
        <f>VLOOKUP(Z10,能力表现!$A$32:$C$37,3)</f>
        <v>能认读部分词句，理解部分文本内容。</v>
      </c>
      <c r="AC10" s="92">
        <f>班级报告!K19</f>
        <v>2</v>
      </c>
      <c r="AD10" s="93" t="str">
        <f>VLOOKUP(AC10,能力表现!$A$3:$C$8,2)</f>
        <v>有待改善</v>
      </c>
      <c r="AE10" s="94" t="str">
        <f>VLOOKUP(AC10,能力表现!$A$40:$C$45,3)</f>
        <v>能以正确的坐姿、执笔法、基本笔画及运笔规律书写毛笔字，笔顺较少错误，卷面尚整洁。</v>
      </c>
      <c r="AF10" s="92">
        <f>班级报告!L19</f>
        <v>2</v>
      </c>
      <c r="AG10" s="93" t="str">
        <f>VLOOKUP(AF10,能力表现!$A$3:$C$8,2)</f>
        <v>有待改善</v>
      </c>
      <c r="AH10" s="94" t="str">
        <f>VLOOKUP(AF10,能力表现!$A$47:$C$52,3)</f>
        <v>书面表达能力尚可。能把心中所想，写出完整的句子。句不成段，病句不多，遣词用字不恰当。字体尚可辨读。</v>
      </c>
      <c r="AI10" s="92">
        <f>班级报告!M19</f>
        <v>2</v>
      </c>
      <c r="AJ10" s="93" t="str">
        <f>VLOOKUP(AI10,能力表现!$A$3:$C$8,2)</f>
        <v>有待改善</v>
      </c>
      <c r="AK10" s="94" t="str">
        <f>VLOOKUP(AI10,能力表现!$A$54:$C$59,3)</f>
        <v>能根据事物的主要特征搜集、及能有效地处理资料。</v>
      </c>
    </row>
    <row r="11" spans="1:37">
      <c r="A11" s="89">
        <v>10</v>
      </c>
      <c r="B11" s="90" t="str">
        <f>班级资料!$G$2</f>
        <v>宽柔一小</v>
      </c>
      <c r="C11" s="90" t="str">
        <f>班级资料!$G$3</f>
        <v>SJK(C) FOON YEW 1</v>
      </c>
      <c r="D11" s="90" t="str">
        <f>班级资料!$G$4</f>
        <v xml:space="preserve">Jalan Kebun Teh </v>
      </c>
      <c r="E11" s="90" t="str">
        <f>班级资料!$G$5</f>
        <v>80250 Johor Bahru, JOHOR</v>
      </c>
      <c r="F11" s="89" t="str">
        <f>班级资料!$G$7</f>
        <v>李晓菁师</v>
      </c>
      <c r="G11" s="89" t="str">
        <f>班级资料!$G$8</f>
        <v>5M</v>
      </c>
      <c r="H11" s="89" t="str">
        <f>班级资料!$G$9</f>
        <v>2016 年</v>
      </c>
      <c r="I11" s="89" t="str">
        <f>班级资料!$G$10</f>
        <v>8 月份</v>
      </c>
      <c r="J11" s="57" t="str">
        <f>学生资料!C14</f>
        <v>李春祥</v>
      </c>
      <c r="K11" s="57" t="str">
        <f>学生资料!D14</f>
        <v>LEE CHUN SIANG</v>
      </c>
      <c r="L11" s="91">
        <f>学生资料!E14</f>
        <v>40913109745</v>
      </c>
      <c r="M11" s="57" t="str">
        <f>学生资料!F14</f>
        <v>男</v>
      </c>
      <c r="N11" s="92">
        <f>班级报告!F20</f>
        <v>2</v>
      </c>
      <c r="O11" s="93" t="str">
        <f>VLOOKUP(N11,能力表现!$A$3:$C$8,2)</f>
        <v>有待改善</v>
      </c>
      <c r="P11" s="94" t="str">
        <f>VLOOKUP(N11,能力表现!$A$3:$C$8,3)</f>
        <v>聆听后能理解少部分内容。并能通过口头或书面等方式，表达相关内容。</v>
      </c>
      <c r="Q11" s="92">
        <f>班级报告!G20</f>
        <v>2</v>
      </c>
      <c r="R11" s="93" t="str">
        <f>VLOOKUP(Q11,能力表现!$A$3:$C$8,2)</f>
        <v>有待改善</v>
      </c>
      <c r="S11" s="94" t="str">
        <f>VLOOKUP(Q11,能力表现!$A$10:$C$15,3)</f>
        <v>能进行较简单的口头表达，但说话条理不清，语句不流畅，口音较重，整体意思欠明确，不注意说话的态度。</v>
      </c>
      <c r="T11" s="92">
        <f>班级报告!H20</f>
        <v>2</v>
      </c>
      <c r="U11" s="93" t="str">
        <f>VLOOKUP(T11,能力表现!$A$3:$C$8,2)</f>
        <v>有待改善</v>
      </c>
      <c r="V11" s="94" t="str">
        <f>VLOOKUP(T11,能力表现!$A$17:$C$22,3)</f>
        <v>只能用简单的话语与人交谈，用词欠恰当，说话内容欠明确，沟通效果不佳。</v>
      </c>
      <c r="W11" s="92">
        <f>班级报告!I20</f>
        <v>2</v>
      </c>
      <c r="X11" s="93" t="str">
        <f>VLOOKUP(W11,能力表现!$A$3:$C$8,2)</f>
        <v>有待改善</v>
      </c>
      <c r="Y11" s="94" t="str">
        <f>VLOOKUP(W11,能力表现!$A$25:$C$30,3)</f>
        <v>能认读小部分词句，发音尚可辨识，丢字和添字的现象明显，偶有回读或漏句。</v>
      </c>
      <c r="Z11" s="92">
        <f>班级报告!J20</f>
        <v>2</v>
      </c>
      <c r="AA11" s="93" t="str">
        <f>VLOOKUP(Z11,能力表现!$A$3:$C$8,2)</f>
        <v>有待改善</v>
      </c>
      <c r="AB11" s="94" t="str">
        <f>VLOOKUP(Z11,能力表现!$A$32:$C$37,3)</f>
        <v>能认读部分词句，理解部分文本内容。</v>
      </c>
      <c r="AC11" s="92">
        <f>班级报告!K20</f>
        <v>2</v>
      </c>
      <c r="AD11" s="93" t="str">
        <f>VLOOKUP(AC11,能力表现!$A$3:$C$8,2)</f>
        <v>有待改善</v>
      </c>
      <c r="AE11" s="94" t="str">
        <f>VLOOKUP(AC11,能力表现!$A$40:$C$45,3)</f>
        <v>能以正确的坐姿、执笔法、基本笔画及运笔规律书写毛笔字，笔顺较少错误，卷面尚整洁。</v>
      </c>
      <c r="AF11" s="92">
        <f>班级报告!L20</f>
        <v>2</v>
      </c>
      <c r="AG11" s="93" t="str">
        <f>VLOOKUP(AF11,能力表现!$A$3:$C$8,2)</f>
        <v>有待改善</v>
      </c>
      <c r="AH11" s="94" t="str">
        <f>VLOOKUP(AF11,能力表现!$A$47:$C$52,3)</f>
        <v>书面表达能力尚可。能把心中所想，写出完整的句子。句不成段，病句不多，遣词用字不恰当。字体尚可辨读。</v>
      </c>
      <c r="AI11" s="92">
        <f>班级报告!M20</f>
        <v>2</v>
      </c>
      <c r="AJ11" s="93" t="str">
        <f>VLOOKUP(AI11,能力表现!$A$3:$C$8,2)</f>
        <v>有待改善</v>
      </c>
      <c r="AK11" s="94" t="str">
        <f>VLOOKUP(AI11,能力表现!$A$54:$C$59,3)</f>
        <v>能根据事物的主要特征搜集、及能有效地处理资料。</v>
      </c>
    </row>
    <row r="12" spans="1:37">
      <c r="A12" s="89">
        <v>11</v>
      </c>
      <c r="B12" s="90" t="str">
        <f>班级资料!$G$2</f>
        <v>宽柔一小</v>
      </c>
      <c r="C12" s="90" t="str">
        <f>班级资料!$G$3</f>
        <v>SJK(C) FOON YEW 1</v>
      </c>
      <c r="D12" s="90" t="str">
        <f>班级资料!$G$4</f>
        <v xml:space="preserve">Jalan Kebun Teh </v>
      </c>
      <c r="E12" s="90" t="str">
        <f>班级资料!$G$5</f>
        <v>80250 Johor Bahru, JOHOR</v>
      </c>
      <c r="F12" s="89" t="str">
        <f>班级资料!$G$7</f>
        <v>李晓菁师</v>
      </c>
      <c r="G12" s="89" t="str">
        <f>班级资料!$G$8</f>
        <v>5M</v>
      </c>
      <c r="H12" s="89" t="str">
        <f>班级资料!$G$9</f>
        <v>2016 年</v>
      </c>
      <c r="I12" s="89" t="str">
        <f>班级资料!$G$10</f>
        <v>8 月份</v>
      </c>
      <c r="J12" s="57" t="str">
        <f>学生资料!C15</f>
        <v>李宏毅</v>
      </c>
      <c r="K12" s="57" t="str">
        <f>学生资料!D15</f>
        <v>LEE HONG YI</v>
      </c>
      <c r="L12" s="91">
        <f>学生资料!E15</f>
        <v>40826109426</v>
      </c>
      <c r="M12" s="57" t="str">
        <f>学生资料!F15</f>
        <v>男</v>
      </c>
      <c r="N12" s="92">
        <f>班级报告!F21</f>
        <v>6</v>
      </c>
      <c r="O12" s="93" t="str">
        <f>VLOOKUP(N12,能力表现!$A$3:$C$8,2)</f>
        <v>优良</v>
      </c>
      <c r="P12" s="94" t="str">
        <f>VLOOKUP(N12,能力表现!$A$3:$C$8,3)</f>
        <v>能边聆听边思考，深入理解教材内容，并养成专注和耐心聆听的习惯。能针对教材内容进行分析判断，有条理地提出看法。</v>
      </c>
      <c r="Q12" s="92">
        <f>班级报告!G21</f>
        <v>6</v>
      </c>
      <c r="R12" s="93" t="str">
        <f>VLOOKUP(Q12,能力表现!$A$3:$C$8,2)</f>
        <v>优良</v>
      </c>
      <c r="S12" s="94" t="str">
        <f>VLOOKUP(Q12,能力表现!$A$10:$C$15,3)</f>
        <v>进行口头表达，能言之有物，措辞准确得体，话语简洁流畅而有条理，态度文明、自信。</v>
      </c>
      <c r="T12" s="92">
        <f>班级报告!H21</f>
        <v>6</v>
      </c>
      <c r="U12" s="93" t="str">
        <f>VLOOKUP(T12,能力表现!$A$3:$C$8,2)</f>
        <v>优良</v>
      </c>
      <c r="V12" s="94" t="str">
        <f>VLOOKUP(T12,能力表现!$A$17:$C$22,3)</f>
        <v>能在日常交谈中专注聆听，做到敢说、愿说，态度自然大方，并能体会、尊重他人的感受。</v>
      </c>
      <c r="W12" s="92">
        <f>班级报告!I21</f>
        <v>6</v>
      </c>
      <c r="X12" s="93" t="str">
        <f>VLOOKUP(W12,能力表现!$A$3:$C$8,2)</f>
        <v>优良</v>
      </c>
      <c r="Y12" s="94" t="str">
        <f>VLOOKUP(W12,能力表现!$A$25:$C$30,3)</f>
        <v>能正确朗读教材。朗读时通顺流畅，吐字清晰，速度适当。喜爱朗读，能感悟教材内容，感情真挚地朗读教材。态度从容自信。</v>
      </c>
      <c r="Z12" s="92">
        <f>班级报告!J21</f>
        <v>6</v>
      </c>
      <c r="AA12" s="93" t="str">
        <f>VLOOKUP(Z12,能力表现!$A$3:$C$8,2)</f>
        <v>优良</v>
      </c>
      <c r="AB12" s="94" t="str">
        <f>VLOOKUP(Z12,能力表现!$A$32:$C$37,3)</f>
        <v>能充分理解文本内容，了解文中的语言应用及其表现手法，能在阅读中初步发现美、感受美。具备良好的逻辑思维，对阅读有浓厚的兴趣。</v>
      </c>
      <c r="AC12" s="92">
        <f>班级报告!K21</f>
        <v>6</v>
      </c>
      <c r="AD12" s="93" t="str">
        <f>VLOOKUP(AC12,能力表现!$A$3:$C$8,2)</f>
        <v>优良</v>
      </c>
      <c r="AE12" s="94" t="str">
        <f>VLOOKUP(AC12,能力表现!$A$40:$C$45,3)</f>
        <v>能以正确的坐姿，执笔法和运笔的规律临摹名家的毛笔字，字体端正优美，卷面整洁。</v>
      </c>
      <c r="AF12" s="92">
        <f>班级报告!L21</f>
        <v>6</v>
      </c>
      <c r="AG12" s="93" t="str">
        <f>VLOOKUP(AF12,能力表现!$A$3:$C$8,2)</f>
        <v>优良</v>
      </c>
      <c r="AH12" s="94" t="str">
        <f>VLOOKUP(AF12,能力表现!$A$47:$C$52,3)</f>
        <v>能把所要表达的事物明确、详尽地写成篇章。内容构思新颖，条理明晰连贯，结构谨严，语句准确流畅，遣词用句生动、灵活。字体端正。</v>
      </c>
      <c r="AI12" s="92">
        <f>班级报告!M21</f>
        <v>6</v>
      </c>
      <c r="AJ12" s="93" t="str">
        <f>VLOOKUP(AI12,能力表现!$A$3:$C$8,2)</f>
        <v>优良</v>
      </c>
      <c r="AK12" s="94" t="str">
        <f>VLOOKUP(AI12,能力表现!$A$54:$C$59,3)</f>
        <v>能根据事物的主要特征搜集、处理资料，进行分析、整合与总结，并以图文或多媒体的方式作详尽、层次清楚且有条理的报告。</v>
      </c>
    </row>
    <row r="13" spans="1:37">
      <c r="A13" s="89">
        <v>12</v>
      </c>
      <c r="B13" s="90" t="str">
        <f>班级资料!$G$2</f>
        <v>宽柔一小</v>
      </c>
      <c r="C13" s="90" t="str">
        <f>班级资料!$G$3</f>
        <v>SJK(C) FOON YEW 1</v>
      </c>
      <c r="D13" s="90" t="str">
        <f>班级资料!$G$4</f>
        <v xml:space="preserve">Jalan Kebun Teh </v>
      </c>
      <c r="E13" s="90" t="str">
        <f>班级资料!$G$5</f>
        <v>80250 Johor Bahru, JOHOR</v>
      </c>
      <c r="F13" s="89" t="str">
        <f>班级资料!$G$7</f>
        <v>李晓菁师</v>
      </c>
      <c r="G13" s="89" t="str">
        <f>班级资料!$G$8</f>
        <v>5M</v>
      </c>
      <c r="H13" s="89" t="str">
        <f>班级资料!$G$9</f>
        <v>2016 年</v>
      </c>
      <c r="I13" s="89" t="str">
        <f>班级资料!$G$10</f>
        <v>8 月份</v>
      </c>
      <c r="J13" s="57" t="str">
        <f>学生资料!C16</f>
        <v>李启恒</v>
      </c>
      <c r="K13" s="57" t="str">
        <f>学生资料!D16</f>
        <v>LEE QI HENG</v>
      </c>
      <c r="L13" s="91">
        <f>学生资料!E16</f>
        <v>40906109924</v>
      </c>
      <c r="M13" s="57" t="str">
        <f>学生资料!F16</f>
        <v>男</v>
      </c>
      <c r="N13" s="92">
        <f>班级报告!F22</f>
        <v>2</v>
      </c>
      <c r="O13" s="93" t="str">
        <f>VLOOKUP(N13,能力表现!$A$3:$C$8,2)</f>
        <v>有待改善</v>
      </c>
      <c r="P13" s="94" t="str">
        <f>VLOOKUP(N13,能力表现!$A$3:$C$8,3)</f>
        <v>聆听后能理解少部分内容。并能通过口头或书面等方式，表达相关内容。</v>
      </c>
      <c r="Q13" s="92">
        <f>班级报告!G22</f>
        <v>2</v>
      </c>
      <c r="R13" s="93" t="str">
        <f>VLOOKUP(Q13,能力表现!$A$3:$C$8,2)</f>
        <v>有待改善</v>
      </c>
      <c r="S13" s="94" t="str">
        <f>VLOOKUP(Q13,能力表现!$A$10:$C$15,3)</f>
        <v>能进行较简单的口头表达，但说话条理不清，语句不流畅，口音较重，整体意思欠明确，不注意说话的态度。</v>
      </c>
      <c r="T13" s="92">
        <f>班级报告!H22</f>
        <v>2</v>
      </c>
      <c r="U13" s="93" t="str">
        <f>VLOOKUP(T13,能力表现!$A$3:$C$8,2)</f>
        <v>有待改善</v>
      </c>
      <c r="V13" s="94" t="str">
        <f>VLOOKUP(T13,能力表现!$A$17:$C$22,3)</f>
        <v>只能用简单的话语与人交谈，用词欠恰当，说话内容欠明确，沟通效果不佳。</v>
      </c>
      <c r="W13" s="92">
        <f>班级报告!I22</f>
        <v>2</v>
      </c>
      <c r="X13" s="93" t="str">
        <f>VLOOKUP(W13,能力表现!$A$3:$C$8,2)</f>
        <v>有待改善</v>
      </c>
      <c r="Y13" s="94" t="str">
        <f>VLOOKUP(W13,能力表现!$A$25:$C$30,3)</f>
        <v>能认读小部分词句，发音尚可辨识，丢字和添字的现象明显，偶有回读或漏句。</v>
      </c>
      <c r="Z13" s="92">
        <f>班级报告!J22</f>
        <v>2</v>
      </c>
      <c r="AA13" s="93" t="str">
        <f>VLOOKUP(Z13,能力表现!$A$3:$C$8,2)</f>
        <v>有待改善</v>
      </c>
      <c r="AB13" s="94" t="str">
        <f>VLOOKUP(Z13,能力表现!$A$32:$C$37,3)</f>
        <v>能认读部分词句，理解部分文本内容。</v>
      </c>
      <c r="AC13" s="92">
        <f>班级报告!K22</f>
        <v>2</v>
      </c>
      <c r="AD13" s="93" t="str">
        <f>VLOOKUP(AC13,能力表现!$A$3:$C$8,2)</f>
        <v>有待改善</v>
      </c>
      <c r="AE13" s="94" t="str">
        <f>VLOOKUP(AC13,能力表现!$A$40:$C$45,3)</f>
        <v>能以正确的坐姿、执笔法、基本笔画及运笔规律书写毛笔字，笔顺较少错误，卷面尚整洁。</v>
      </c>
      <c r="AF13" s="92">
        <f>班级报告!L22</f>
        <v>2</v>
      </c>
      <c r="AG13" s="93" t="str">
        <f>VLOOKUP(AF13,能力表现!$A$3:$C$8,2)</f>
        <v>有待改善</v>
      </c>
      <c r="AH13" s="94" t="str">
        <f>VLOOKUP(AF13,能力表现!$A$47:$C$52,3)</f>
        <v>书面表达能力尚可。能把心中所想，写出完整的句子。句不成段，病句不多，遣词用字不恰当。字体尚可辨读。</v>
      </c>
      <c r="AI13" s="92">
        <f>班级报告!M22</f>
        <v>2</v>
      </c>
      <c r="AJ13" s="93" t="str">
        <f>VLOOKUP(AI13,能力表现!$A$3:$C$8,2)</f>
        <v>有待改善</v>
      </c>
      <c r="AK13" s="94" t="str">
        <f>VLOOKUP(AI13,能力表现!$A$54:$C$59,3)</f>
        <v>能根据事物的主要特征搜集、及能有效地处理资料。</v>
      </c>
    </row>
    <row r="14" spans="1:37">
      <c r="A14" s="89">
        <v>13</v>
      </c>
      <c r="B14" s="90" t="str">
        <f>班级资料!$G$2</f>
        <v>宽柔一小</v>
      </c>
      <c r="C14" s="90" t="str">
        <f>班级资料!$G$3</f>
        <v>SJK(C) FOON YEW 1</v>
      </c>
      <c r="D14" s="90" t="str">
        <f>班级资料!$G$4</f>
        <v xml:space="preserve">Jalan Kebun Teh </v>
      </c>
      <c r="E14" s="90" t="str">
        <f>班级资料!$G$5</f>
        <v>80250 Johor Bahru, JOHOR</v>
      </c>
      <c r="F14" s="89" t="str">
        <f>班级资料!$G$7</f>
        <v>李晓菁师</v>
      </c>
      <c r="G14" s="89" t="str">
        <f>班级资料!$G$8</f>
        <v>5M</v>
      </c>
      <c r="H14" s="89" t="str">
        <f>班级资料!$G$9</f>
        <v>2016 年</v>
      </c>
      <c r="I14" s="89" t="str">
        <f>班级资料!$G$10</f>
        <v>8 月份</v>
      </c>
      <c r="J14" s="57" t="str">
        <f>学生资料!C17</f>
        <v>林德淮</v>
      </c>
      <c r="K14" s="57" t="str">
        <f>学生资料!D17</f>
        <v>LIM DER HUAI</v>
      </c>
      <c r="L14" s="91">
        <f>学生资料!E17</f>
        <v>40516109324</v>
      </c>
      <c r="M14" s="57" t="str">
        <f>学生资料!F17</f>
        <v>男</v>
      </c>
      <c r="N14" s="92">
        <f>班级报告!F23</f>
        <v>2</v>
      </c>
      <c r="O14" s="93" t="str">
        <f>VLOOKUP(N14,能力表现!$A$3:$C$8,2)</f>
        <v>有待改善</v>
      </c>
      <c r="P14" s="94" t="str">
        <f>VLOOKUP(N14,能力表现!$A$3:$C$8,3)</f>
        <v>聆听后能理解少部分内容。并能通过口头或书面等方式，表达相关内容。</v>
      </c>
      <c r="Q14" s="92">
        <f>班级报告!G23</f>
        <v>2</v>
      </c>
      <c r="R14" s="93" t="str">
        <f>VLOOKUP(Q14,能力表现!$A$3:$C$8,2)</f>
        <v>有待改善</v>
      </c>
      <c r="S14" s="94" t="str">
        <f>VLOOKUP(Q14,能力表现!$A$10:$C$15,3)</f>
        <v>能进行较简单的口头表达，但说话条理不清，语句不流畅，口音较重，整体意思欠明确，不注意说话的态度。</v>
      </c>
      <c r="T14" s="92">
        <f>班级报告!H23</f>
        <v>2</v>
      </c>
      <c r="U14" s="93" t="str">
        <f>VLOOKUP(T14,能力表现!$A$3:$C$8,2)</f>
        <v>有待改善</v>
      </c>
      <c r="V14" s="94" t="str">
        <f>VLOOKUP(T14,能力表现!$A$17:$C$22,3)</f>
        <v>只能用简单的话语与人交谈，用词欠恰当，说话内容欠明确，沟通效果不佳。</v>
      </c>
      <c r="W14" s="92">
        <f>班级报告!I23</f>
        <v>2</v>
      </c>
      <c r="X14" s="93" t="str">
        <f>VLOOKUP(W14,能力表现!$A$3:$C$8,2)</f>
        <v>有待改善</v>
      </c>
      <c r="Y14" s="94" t="str">
        <f>VLOOKUP(W14,能力表现!$A$25:$C$30,3)</f>
        <v>能认读小部分词句，发音尚可辨识，丢字和添字的现象明显，偶有回读或漏句。</v>
      </c>
      <c r="Z14" s="92">
        <f>班级报告!J23</f>
        <v>2</v>
      </c>
      <c r="AA14" s="93" t="str">
        <f>VLOOKUP(Z14,能力表现!$A$3:$C$8,2)</f>
        <v>有待改善</v>
      </c>
      <c r="AB14" s="94" t="str">
        <f>VLOOKUP(Z14,能力表现!$A$32:$C$37,3)</f>
        <v>能认读部分词句，理解部分文本内容。</v>
      </c>
      <c r="AC14" s="92">
        <f>班级报告!K23</f>
        <v>2</v>
      </c>
      <c r="AD14" s="93" t="str">
        <f>VLOOKUP(AC14,能力表现!$A$3:$C$8,2)</f>
        <v>有待改善</v>
      </c>
      <c r="AE14" s="94" t="str">
        <f>VLOOKUP(AC14,能力表现!$A$40:$C$45,3)</f>
        <v>能以正确的坐姿、执笔法、基本笔画及运笔规律书写毛笔字，笔顺较少错误，卷面尚整洁。</v>
      </c>
      <c r="AF14" s="92">
        <f>班级报告!L23</f>
        <v>2</v>
      </c>
      <c r="AG14" s="93" t="str">
        <f>VLOOKUP(AF14,能力表现!$A$3:$C$8,2)</f>
        <v>有待改善</v>
      </c>
      <c r="AH14" s="94" t="str">
        <f>VLOOKUP(AF14,能力表现!$A$47:$C$52,3)</f>
        <v>书面表达能力尚可。能把心中所想，写出完整的句子。句不成段，病句不多，遣词用字不恰当。字体尚可辨读。</v>
      </c>
      <c r="AI14" s="92">
        <f>班级报告!M23</f>
        <v>2</v>
      </c>
      <c r="AJ14" s="93" t="str">
        <f>VLOOKUP(AI14,能力表现!$A$3:$C$8,2)</f>
        <v>有待改善</v>
      </c>
      <c r="AK14" s="94" t="str">
        <f>VLOOKUP(AI14,能力表现!$A$54:$C$59,3)</f>
        <v>能根据事物的主要特征搜集、及能有效地处理资料。</v>
      </c>
    </row>
    <row r="15" spans="1:37">
      <c r="A15" s="89">
        <v>14</v>
      </c>
      <c r="B15" s="90" t="str">
        <f>班级资料!$G$2</f>
        <v>宽柔一小</v>
      </c>
      <c r="C15" s="90" t="str">
        <f>班级资料!$G$3</f>
        <v>SJK(C) FOON YEW 1</v>
      </c>
      <c r="D15" s="90" t="str">
        <f>班级资料!$G$4</f>
        <v xml:space="preserve">Jalan Kebun Teh </v>
      </c>
      <c r="E15" s="90" t="str">
        <f>班级资料!$G$5</f>
        <v>80250 Johor Bahru, JOHOR</v>
      </c>
      <c r="F15" s="89" t="str">
        <f>班级资料!$G$7</f>
        <v>李晓菁师</v>
      </c>
      <c r="G15" s="89" t="str">
        <f>班级资料!$G$8</f>
        <v>5M</v>
      </c>
      <c r="H15" s="89" t="str">
        <f>班级资料!$G$9</f>
        <v>2016 年</v>
      </c>
      <c r="I15" s="89" t="str">
        <f>班级资料!$G$10</f>
        <v>8 月份</v>
      </c>
      <c r="J15" s="57" t="str">
        <f>学生资料!C18</f>
        <v>陈柄延</v>
      </c>
      <c r="K15" s="57" t="str">
        <f>学生资料!D18</f>
        <v>TAN BING YAN</v>
      </c>
      <c r="L15" s="91">
        <f>学生资料!E18</f>
        <v>40101109923</v>
      </c>
      <c r="M15" s="57" t="str">
        <f>学生资料!F18</f>
        <v>男</v>
      </c>
      <c r="N15" s="92">
        <f>班级报告!F24</f>
        <v>2</v>
      </c>
      <c r="O15" s="93" t="str">
        <f>VLOOKUP(N15,能力表现!$A$3:$C$8,2)</f>
        <v>有待改善</v>
      </c>
      <c r="P15" s="94" t="str">
        <f>VLOOKUP(N15,能力表现!$A$3:$C$8,3)</f>
        <v>聆听后能理解少部分内容。并能通过口头或书面等方式，表达相关内容。</v>
      </c>
      <c r="Q15" s="92">
        <f>班级报告!G24</f>
        <v>2</v>
      </c>
      <c r="R15" s="93" t="str">
        <f>VLOOKUP(Q15,能力表现!$A$3:$C$8,2)</f>
        <v>有待改善</v>
      </c>
      <c r="S15" s="94" t="str">
        <f>VLOOKUP(Q15,能力表现!$A$10:$C$15,3)</f>
        <v>能进行较简单的口头表达，但说话条理不清，语句不流畅，口音较重，整体意思欠明确，不注意说话的态度。</v>
      </c>
      <c r="T15" s="92">
        <f>班级报告!H24</f>
        <v>2</v>
      </c>
      <c r="U15" s="93" t="str">
        <f>VLOOKUP(T15,能力表现!$A$3:$C$8,2)</f>
        <v>有待改善</v>
      </c>
      <c r="V15" s="94" t="str">
        <f>VLOOKUP(T15,能力表现!$A$17:$C$22,3)</f>
        <v>只能用简单的话语与人交谈，用词欠恰当，说话内容欠明确，沟通效果不佳。</v>
      </c>
      <c r="W15" s="92">
        <f>班级报告!I24</f>
        <v>2</v>
      </c>
      <c r="X15" s="93" t="str">
        <f>VLOOKUP(W15,能力表现!$A$3:$C$8,2)</f>
        <v>有待改善</v>
      </c>
      <c r="Y15" s="94" t="str">
        <f>VLOOKUP(W15,能力表现!$A$25:$C$30,3)</f>
        <v>能认读小部分词句，发音尚可辨识，丢字和添字的现象明显，偶有回读或漏句。</v>
      </c>
      <c r="Z15" s="92">
        <f>班级报告!J24</f>
        <v>2</v>
      </c>
      <c r="AA15" s="93" t="str">
        <f>VLOOKUP(Z15,能力表现!$A$3:$C$8,2)</f>
        <v>有待改善</v>
      </c>
      <c r="AB15" s="94" t="str">
        <f>VLOOKUP(Z15,能力表现!$A$32:$C$37,3)</f>
        <v>能认读部分词句，理解部分文本内容。</v>
      </c>
      <c r="AC15" s="92">
        <f>班级报告!K24</f>
        <v>2</v>
      </c>
      <c r="AD15" s="93" t="str">
        <f>VLOOKUP(AC15,能力表现!$A$3:$C$8,2)</f>
        <v>有待改善</v>
      </c>
      <c r="AE15" s="94" t="str">
        <f>VLOOKUP(AC15,能力表现!$A$40:$C$45,3)</f>
        <v>能以正确的坐姿、执笔法、基本笔画及运笔规律书写毛笔字，笔顺较少错误，卷面尚整洁。</v>
      </c>
      <c r="AF15" s="92">
        <f>班级报告!L24</f>
        <v>2</v>
      </c>
      <c r="AG15" s="93" t="str">
        <f>VLOOKUP(AF15,能力表现!$A$3:$C$8,2)</f>
        <v>有待改善</v>
      </c>
      <c r="AH15" s="94" t="str">
        <f>VLOOKUP(AF15,能力表现!$A$47:$C$52,3)</f>
        <v>书面表达能力尚可。能把心中所想，写出完整的句子。句不成段，病句不多，遣词用字不恰当。字体尚可辨读。</v>
      </c>
      <c r="AI15" s="92">
        <f>班级报告!M24</f>
        <v>2</v>
      </c>
      <c r="AJ15" s="93" t="str">
        <f>VLOOKUP(AI15,能力表现!$A$3:$C$8,2)</f>
        <v>有待改善</v>
      </c>
      <c r="AK15" s="94" t="str">
        <f>VLOOKUP(AI15,能力表现!$A$54:$C$59,3)</f>
        <v>能根据事物的主要特征搜集、及能有效地处理资料。</v>
      </c>
    </row>
    <row r="16" spans="1:37">
      <c r="A16" s="89">
        <v>15</v>
      </c>
      <c r="B16" s="90" t="str">
        <f>班级资料!$G$2</f>
        <v>宽柔一小</v>
      </c>
      <c r="C16" s="90" t="str">
        <f>班级资料!$G$3</f>
        <v>SJK(C) FOON YEW 1</v>
      </c>
      <c r="D16" s="90" t="str">
        <f>班级资料!$G$4</f>
        <v xml:space="preserve">Jalan Kebun Teh </v>
      </c>
      <c r="E16" s="90" t="str">
        <f>班级资料!$G$5</f>
        <v>80250 Johor Bahru, JOHOR</v>
      </c>
      <c r="F16" s="89" t="str">
        <f>班级资料!$G$7</f>
        <v>李晓菁师</v>
      </c>
      <c r="G16" s="89" t="str">
        <f>班级资料!$G$8</f>
        <v>5M</v>
      </c>
      <c r="H16" s="89" t="str">
        <f>班级资料!$G$9</f>
        <v>2016 年</v>
      </c>
      <c r="I16" s="89" t="str">
        <f>班级资料!$G$10</f>
        <v>8 月份</v>
      </c>
      <c r="J16" s="57" t="str">
        <f>学生资料!C19</f>
        <v>陈乐涛</v>
      </c>
      <c r="K16" s="57" t="str">
        <f>学生资料!D19</f>
        <v>TAN LEH TAO</v>
      </c>
      <c r="L16" s="91">
        <f>学生资料!E19</f>
        <v>40301109713</v>
      </c>
      <c r="M16" s="57" t="str">
        <f>学生资料!F19</f>
        <v>男</v>
      </c>
      <c r="N16" s="92">
        <f>班级报告!F25</f>
        <v>2</v>
      </c>
      <c r="O16" s="93" t="str">
        <f>VLOOKUP(N16,能力表现!$A$3:$C$8,2)</f>
        <v>有待改善</v>
      </c>
      <c r="P16" s="94" t="str">
        <f>VLOOKUP(N16,能力表现!$A$3:$C$8,3)</f>
        <v>聆听后能理解少部分内容。并能通过口头或书面等方式，表达相关内容。</v>
      </c>
      <c r="Q16" s="92">
        <f>班级报告!G25</f>
        <v>2</v>
      </c>
      <c r="R16" s="93" t="str">
        <f>VLOOKUP(Q16,能力表现!$A$3:$C$8,2)</f>
        <v>有待改善</v>
      </c>
      <c r="S16" s="94" t="str">
        <f>VLOOKUP(Q16,能力表现!$A$10:$C$15,3)</f>
        <v>能进行较简单的口头表达，但说话条理不清，语句不流畅，口音较重，整体意思欠明确，不注意说话的态度。</v>
      </c>
      <c r="T16" s="92">
        <f>班级报告!H25</f>
        <v>2</v>
      </c>
      <c r="U16" s="93" t="str">
        <f>VLOOKUP(T16,能力表现!$A$3:$C$8,2)</f>
        <v>有待改善</v>
      </c>
      <c r="V16" s="94" t="str">
        <f>VLOOKUP(T16,能力表现!$A$17:$C$22,3)</f>
        <v>只能用简单的话语与人交谈，用词欠恰当，说话内容欠明确，沟通效果不佳。</v>
      </c>
      <c r="W16" s="92">
        <f>班级报告!I25</f>
        <v>2</v>
      </c>
      <c r="X16" s="93" t="str">
        <f>VLOOKUP(W16,能力表现!$A$3:$C$8,2)</f>
        <v>有待改善</v>
      </c>
      <c r="Y16" s="94" t="str">
        <f>VLOOKUP(W16,能力表现!$A$25:$C$30,3)</f>
        <v>能认读小部分词句，发音尚可辨识，丢字和添字的现象明显，偶有回读或漏句。</v>
      </c>
      <c r="Z16" s="92">
        <f>班级报告!J25</f>
        <v>2</v>
      </c>
      <c r="AA16" s="93" t="str">
        <f>VLOOKUP(Z16,能力表现!$A$3:$C$8,2)</f>
        <v>有待改善</v>
      </c>
      <c r="AB16" s="94" t="str">
        <f>VLOOKUP(Z16,能力表现!$A$32:$C$37,3)</f>
        <v>能认读部分词句，理解部分文本内容。</v>
      </c>
      <c r="AC16" s="92">
        <f>班级报告!K25</f>
        <v>2</v>
      </c>
      <c r="AD16" s="93" t="str">
        <f>VLOOKUP(AC16,能力表现!$A$3:$C$8,2)</f>
        <v>有待改善</v>
      </c>
      <c r="AE16" s="94" t="str">
        <f>VLOOKUP(AC16,能力表现!$A$40:$C$45,3)</f>
        <v>能以正确的坐姿、执笔法、基本笔画及运笔规律书写毛笔字，笔顺较少错误，卷面尚整洁。</v>
      </c>
      <c r="AF16" s="92">
        <f>班级报告!L25</f>
        <v>2</v>
      </c>
      <c r="AG16" s="93" t="str">
        <f>VLOOKUP(AF16,能力表现!$A$3:$C$8,2)</f>
        <v>有待改善</v>
      </c>
      <c r="AH16" s="94" t="str">
        <f>VLOOKUP(AF16,能力表现!$A$47:$C$52,3)</f>
        <v>书面表达能力尚可。能把心中所想，写出完整的句子。句不成段，病句不多，遣词用字不恰当。字体尚可辨读。</v>
      </c>
      <c r="AI16" s="92">
        <f>班级报告!M25</f>
        <v>2</v>
      </c>
      <c r="AJ16" s="93" t="str">
        <f>VLOOKUP(AI16,能力表现!$A$3:$C$8,2)</f>
        <v>有待改善</v>
      </c>
      <c r="AK16" s="94" t="str">
        <f>VLOOKUP(AI16,能力表现!$A$54:$C$59,3)</f>
        <v>能根据事物的主要特征搜集、及能有效地处理资料。</v>
      </c>
    </row>
    <row r="17" spans="1:37">
      <c r="A17" s="89">
        <v>16</v>
      </c>
      <c r="B17" s="90" t="str">
        <f>班级资料!$G$2</f>
        <v>宽柔一小</v>
      </c>
      <c r="C17" s="90" t="str">
        <f>班级资料!$G$3</f>
        <v>SJK(C) FOON YEW 1</v>
      </c>
      <c r="D17" s="90" t="str">
        <f>班级资料!$G$4</f>
        <v xml:space="preserve">Jalan Kebun Teh </v>
      </c>
      <c r="E17" s="90" t="str">
        <f>班级资料!$G$5</f>
        <v>80250 Johor Bahru, JOHOR</v>
      </c>
      <c r="F17" s="89" t="str">
        <f>班级资料!$G$7</f>
        <v>李晓菁师</v>
      </c>
      <c r="G17" s="89" t="str">
        <f>班级资料!$G$8</f>
        <v>5M</v>
      </c>
      <c r="H17" s="89" t="str">
        <f>班级资料!$G$9</f>
        <v>2016 年</v>
      </c>
      <c r="I17" s="89" t="str">
        <f>班级资料!$G$10</f>
        <v>8 月份</v>
      </c>
      <c r="J17" s="57" t="str">
        <f>学生资料!C20</f>
        <v>陈德勤</v>
      </c>
      <c r="K17" s="57" t="str">
        <f>学生资料!D20</f>
        <v>TAN TECK QIN</v>
      </c>
      <c r="L17" s="91">
        <f>学生资料!E20</f>
        <v>40913109745</v>
      </c>
      <c r="M17" s="57" t="str">
        <f>学生资料!F20</f>
        <v>男</v>
      </c>
      <c r="N17" s="92">
        <f>班级报告!F26</f>
        <v>2</v>
      </c>
      <c r="O17" s="93" t="str">
        <f>VLOOKUP(N17,能力表现!$A$3:$C$8,2)</f>
        <v>有待改善</v>
      </c>
      <c r="P17" s="94" t="str">
        <f>VLOOKUP(N17,能力表现!$A$3:$C$8,3)</f>
        <v>聆听后能理解少部分内容。并能通过口头或书面等方式，表达相关内容。</v>
      </c>
      <c r="Q17" s="92">
        <f>班级报告!G26</f>
        <v>2</v>
      </c>
      <c r="R17" s="93" t="str">
        <f>VLOOKUP(Q17,能力表现!$A$3:$C$8,2)</f>
        <v>有待改善</v>
      </c>
      <c r="S17" s="94" t="str">
        <f>VLOOKUP(Q17,能力表现!$A$10:$C$15,3)</f>
        <v>能进行较简单的口头表达，但说话条理不清，语句不流畅，口音较重，整体意思欠明确，不注意说话的态度。</v>
      </c>
      <c r="T17" s="92">
        <f>班级报告!H26</f>
        <v>2</v>
      </c>
      <c r="U17" s="93" t="str">
        <f>VLOOKUP(T17,能力表现!$A$3:$C$8,2)</f>
        <v>有待改善</v>
      </c>
      <c r="V17" s="94" t="str">
        <f>VLOOKUP(T17,能力表现!$A$17:$C$22,3)</f>
        <v>只能用简单的话语与人交谈，用词欠恰当，说话内容欠明确，沟通效果不佳。</v>
      </c>
      <c r="W17" s="92">
        <f>班级报告!I26</f>
        <v>2</v>
      </c>
      <c r="X17" s="93" t="str">
        <f>VLOOKUP(W17,能力表现!$A$3:$C$8,2)</f>
        <v>有待改善</v>
      </c>
      <c r="Y17" s="94" t="str">
        <f>VLOOKUP(W17,能力表现!$A$25:$C$30,3)</f>
        <v>能认读小部分词句，发音尚可辨识，丢字和添字的现象明显，偶有回读或漏句。</v>
      </c>
      <c r="Z17" s="92">
        <f>班级报告!J26</f>
        <v>2</v>
      </c>
      <c r="AA17" s="93" t="str">
        <f>VLOOKUP(Z17,能力表现!$A$3:$C$8,2)</f>
        <v>有待改善</v>
      </c>
      <c r="AB17" s="94" t="str">
        <f>VLOOKUP(Z17,能力表现!$A$32:$C$37,3)</f>
        <v>能认读部分词句，理解部分文本内容。</v>
      </c>
      <c r="AC17" s="92">
        <f>班级报告!K26</f>
        <v>2</v>
      </c>
      <c r="AD17" s="93" t="str">
        <f>VLOOKUP(AC17,能力表现!$A$3:$C$8,2)</f>
        <v>有待改善</v>
      </c>
      <c r="AE17" s="94" t="str">
        <f>VLOOKUP(AC17,能力表现!$A$40:$C$45,3)</f>
        <v>能以正确的坐姿、执笔法、基本笔画及运笔规律书写毛笔字，笔顺较少错误，卷面尚整洁。</v>
      </c>
      <c r="AF17" s="92">
        <f>班级报告!L26</f>
        <v>2</v>
      </c>
      <c r="AG17" s="93" t="str">
        <f>VLOOKUP(AF17,能力表现!$A$3:$C$8,2)</f>
        <v>有待改善</v>
      </c>
      <c r="AH17" s="94" t="str">
        <f>VLOOKUP(AF17,能力表现!$A$47:$C$52,3)</f>
        <v>书面表达能力尚可。能把心中所想，写出完整的句子。句不成段，病句不多，遣词用字不恰当。字体尚可辨读。</v>
      </c>
      <c r="AI17" s="92">
        <f>班级报告!M26</f>
        <v>2</v>
      </c>
      <c r="AJ17" s="93" t="str">
        <f>VLOOKUP(AI17,能力表现!$A$3:$C$8,2)</f>
        <v>有待改善</v>
      </c>
      <c r="AK17" s="94" t="str">
        <f>VLOOKUP(AI17,能力表现!$A$54:$C$59,3)</f>
        <v>能根据事物的主要特征搜集、及能有效地处理资料。</v>
      </c>
    </row>
    <row r="18" spans="1:37">
      <c r="A18" s="89">
        <v>17</v>
      </c>
      <c r="B18" s="90" t="str">
        <f>班级资料!$G$2</f>
        <v>宽柔一小</v>
      </c>
      <c r="C18" s="90" t="str">
        <f>班级资料!$G$3</f>
        <v>SJK(C) FOON YEW 1</v>
      </c>
      <c r="D18" s="90" t="str">
        <f>班级资料!$G$4</f>
        <v xml:space="preserve">Jalan Kebun Teh </v>
      </c>
      <c r="E18" s="90" t="str">
        <f>班级资料!$G$5</f>
        <v>80250 Johor Bahru, JOHOR</v>
      </c>
      <c r="F18" s="89" t="str">
        <f>班级资料!$G$7</f>
        <v>李晓菁师</v>
      </c>
      <c r="G18" s="89" t="str">
        <f>班级资料!$G$8</f>
        <v>5M</v>
      </c>
      <c r="H18" s="89" t="str">
        <f>班级资料!$G$9</f>
        <v>2016 年</v>
      </c>
      <c r="I18" s="89" t="str">
        <f>班级资料!$G$10</f>
        <v>8 月份</v>
      </c>
      <c r="J18" s="57" t="str">
        <f>学生资料!C21</f>
        <v>戴政宇</v>
      </c>
      <c r="K18" s="57" t="str">
        <f>学生资料!D21</f>
        <v>TE ZHENG YU</v>
      </c>
      <c r="L18" s="91">
        <f>学生资料!E21</f>
        <v>40826109426</v>
      </c>
      <c r="M18" s="57" t="str">
        <f>学生资料!F21</f>
        <v>男</v>
      </c>
      <c r="N18" s="92">
        <f>班级报告!F27</f>
        <v>2</v>
      </c>
      <c r="O18" s="93" t="str">
        <f>VLOOKUP(N18,能力表现!$A$3:$C$8,2)</f>
        <v>有待改善</v>
      </c>
      <c r="P18" s="94" t="str">
        <f>VLOOKUP(N18,能力表现!$A$3:$C$8,3)</f>
        <v>聆听后能理解少部分内容。并能通过口头或书面等方式，表达相关内容。</v>
      </c>
      <c r="Q18" s="92">
        <f>班级报告!G27</f>
        <v>2</v>
      </c>
      <c r="R18" s="93" t="str">
        <f>VLOOKUP(Q18,能力表现!$A$3:$C$8,2)</f>
        <v>有待改善</v>
      </c>
      <c r="S18" s="94" t="str">
        <f>VLOOKUP(Q18,能力表现!$A$10:$C$15,3)</f>
        <v>能进行较简单的口头表达，但说话条理不清，语句不流畅，口音较重，整体意思欠明确，不注意说话的态度。</v>
      </c>
      <c r="T18" s="92">
        <f>班级报告!H27</f>
        <v>2</v>
      </c>
      <c r="U18" s="93" t="str">
        <f>VLOOKUP(T18,能力表现!$A$3:$C$8,2)</f>
        <v>有待改善</v>
      </c>
      <c r="V18" s="94" t="str">
        <f>VLOOKUP(T18,能力表现!$A$17:$C$22,3)</f>
        <v>只能用简单的话语与人交谈，用词欠恰当，说话内容欠明确，沟通效果不佳。</v>
      </c>
      <c r="W18" s="92">
        <f>班级报告!I27</f>
        <v>2</v>
      </c>
      <c r="X18" s="93" t="str">
        <f>VLOOKUP(W18,能力表现!$A$3:$C$8,2)</f>
        <v>有待改善</v>
      </c>
      <c r="Y18" s="94" t="str">
        <f>VLOOKUP(W18,能力表现!$A$25:$C$30,3)</f>
        <v>能认读小部分词句，发音尚可辨识，丢字和添字的现象明显，偶有回读或漏句。</v>
      </c>
      <c r="Z18" s="92">
        <f>班级报告!J27</f>
        <v>2</v>
      </c>
      <c r="AA18" s="93" t="str">
        <f>VLOOKUP(Z18,能力表现!$A$3:$C$8,2)</f>
        <v>有待改善</v>
      </c>
      <c r="AB18" s="94" t="str">
        <f>VLOOKUP(Z18,能力表现!$A$32:$C$37,3)</f>
        <v>能认读部分词句，理解部分文本内容。</v>
      </c>
      <c r="AC18" s="92">
        <f>班级报告!K27</f>
        <v>2</v>
      </c>
      <c r="AD18" s="93" t="str">
        <f>VLOOKUP(AC18,能力表现!$A$3:$C$8,2)</f>
        <v>有待改善</v>
      </c>
      <c r="AE18" s="94" t="str">
        <f>VLOOKUP(AC18,能力表现!$A$40:$C$45,3)</f>
        <v>能以正确的坐姿、执笔法、基本笔画及运笔规律书写毛笔字，笔顺较少错误，卷面尚整洁。</v>
      </c>
      <c r="AF18" s="92">
        <f>班级报告!L27</f>
        <v>2</v>
      </c>
      <c r="AG18" s="93" t="str">
        <f>VLOOKUP(AF18,能力表现!$A$3:$C$8,2)</f>
        <v>有待改善</v>
      </c>
      <c r="AH18" s="94" t="str">
        <f>VLOOKUP(AF18,能力表现!$A$47:$C$52,3)</f>
        <v>书面表达能力尚可。能把心中所想，写出完整的句子。句不成段，病句不多，遣词用字不恰当。字体尚可辨读。</v>
      </c>
      <c r="AI18" s="92">
        <f>班级报告!M27</f>
        <v>2</v>
      </c>
      <c r="AJ18" s="93" t="str">
        <f>VLOOKUP(AI18,能力表现!$A$3:$C$8,2)</f>
        <v>有待改善</v>
      </c>
      <c r="AK18" s="94" t="str">
        <f>VLOOKUP(AI18,能力表现!$A$54:$C$59,3)</f>
        <v>能根据事物的主要特征搜集、及能有效地处理资料。</v>
      </c>
    </row>
    <row r="19" spans="1:37">
      <c r="A19" s="89">
        <v>18</v>
      </c>
      <c r="B19" s="90" t="str">
        <f>班级资料!$G$2</f>
        <v>宽柔一小</v>
      </c>
      <c r="C19" s="90" t="str">
        <f>班级资料!$G$3</f>
        <v>SJK(C) FOON YEW 1</v>
      </c>
      <c r="D19" s="90" t="str">
        <f>班级资料!$G$4</f>
        <v xml:space="preserve">Jalan Kebun Teh </v>
      </c>
      <c r="E19" s="90" t="str">
        <f>班级资料!$G$5</f>
        <v>80250 Johor Bahru, JOHOR</v>
      </c>
      <c r="F19" s="89" t="str">
        <f>班级资料!$G$7</f>
        <v>李晓菁师</v>
      </c>
      <c r="G19" s="89" t="str">
        <f>班级资料!$G$8</f>
        <v>5M</v>
      </c>
      <c r="H19" s="89" t="str">
        <f>班级资料!$G$9</f>
        <v>2016 年</v>
      </c>
      <c r="I19" s="89" t="str">
        <f>班级资料!$G$10</f>
        <v>8 月份</v>
      </c>
      <c r="J19" s="57" t="str">
        <f>学生资料!C22</f>
        <v>郑宇俊</v>
      </c>
      <c r="K19" s="57" t="str">
        <f>学生资料!D22</f>
        <v>TEE YI JUN</v>
      </c>
      <c r="L19" s="91">
        <f>学生资料!E22</f>
        <v>40906109924</v>
      </c>
      <c r="M19" s="57" t="str">
        <f>学生资料!F22</f>
        <v>男</v>
      </c>
      <c r="N19" s="92">
        <f>班级报告!F28</f>
        <v>2</v>
      </c>
      <c r="O19" s="93" t="str">
        <f>VLOOKUP(N19,能力表现!$A$3:$C$8,2)</f>
        <v>有待改善</v>
      </c>
      <c r="P19" s="94" t="str">
        <f>VLOOKUP(N19,能力表现!$A$3:$C$8,3)</f>
        <v>聆听后能理解少部分内容。并能通过口头或书面等方式，表达相关内容。</v>
      </c>
      <c r="Q19" s="92">
        <f>班级报告!G28</f>
        <v>2</v>
      </c>
      <c r="R19" s="93" t="str">
        <f>VLOOKUP(Q19,能力表现!$A$3:$C$8,2)</f>
        <v>有待改善</v>
      </c>
      <c r="S19" s="94" t="str">
        <f>VLOOKUP(Q19,能力表现!$A$10:$C$15,3)</f>
        <v>能进行较简单的口头表达，但说话条理不清，语句不流畅，口音较重，整体意思欠明确，不注意说话的态度。</v>
      </c>
      <c r="T19" s="92">
        <f>班级报告!H28</f>
        <v>2</v>
      </c>
      <c r="U19" s="93" t="str">
        <f>VLOOKUP(T19,能力表现!$A$3:$C$8,2)</f>
        <v>有待改善</v>
      </c>
      <c r="V19" s="94" t="str">
        <f>VLOOKUP(T19,能力表现!$A$17:$C$22,3)</f>
        <v>只能用简单的话语与人交谈，用词欠恰当，说话内容欠明确，沟通效果不佳。</v>
      </c>
      <c r="W19" s="92">
        <f>班级报告!I28</f>
        <v>2</v>
      </c>
      <c r="X19" s="93" t="str">
        <f>VLOOKUP(W19,能力表现!$A$3:$C$8,2)</f>
        <v>有待改善</v>
      </c>
      <c r="Y19" s="94" t="str">
        <f>VLOOKUP(W19,能力表现!$A$25:$C$30,3)</f>
        <v>能认读小部分词句，发音尚可辨识，丢字和添字的现象明显，偶有回读或漏句。</v>
      </c>
      <c r="Z19" s="92">
        <f>班级报告!J28</f>
        <v>2</v>
      </c>
      <c r="AA19" s="93" t="str">
        <f>VLOOKUP(Z19,能力表现!$A$3:$C$8,2)</f>
        <v>有待改善</v>
      </c>
      <c r="AB19" s="94" t="str">
        <f>VLOOKUP(Z19,能力表现!$A$32:$C$37,3)</f>
        <v>能认读部分词句，理解部分文本内容。</v>
      </c>
      <c r="AC19" s="92">
        <f>班级报告!K28</f>
        <v>2</v>
      </c>
      <c r="AD19" s="93" t="str">
        <f>VLOOKUP(AC19,能力表现!$A$3:$C$8,2)</f>
        <v>有待改善</v>
      </c>
      <c r="AE19" s="94" t="str">
        <f>VLOOKUP(AC19,能力表现!$A$40:$C$45,3)</f>
        <v>能以正确的坐姿、执笔法、基本笔画及运笔规律书写毛笔字，笔顺较少错误，卷面尚整洁。</v>
      </c>
      <c r="AF19" s="92">
        <f>班级报告!L28</f>
        <v>2</v>
      </c>
      <c r="AG19" s="93" t="str">
        <f>VLOOKUP(AF19,能力表现!$A$3:$C$8,2)</f>
        <v>有待改善</v>
      </c>
      <c r="AH19" s="94" t="str">
        <f>VLOOKUP(AF19,能力表现!$A$47:$C$52,3)</f>
        <v>书面表达能力尚可。能把心中所想，写出完整的句子。句不成段，病句不多，遣词用字不恰当。字体尚可辨读。</v>
      </c>
      <c r="AI19" s="92">
        <f>班级报告!M28</f>
        <v>2</v>
      </c>
      <c r="AJ19" s="93" t="str">
        <f>VLOOKUP(AI19,能力表现!$A$3:$C$8,2)</f>
        <v>有待改善</v>
      </c>
      <c r="AK19" s="94" t="str">
        <f>VLOOKUP(AI19,能力表现!$A$54:$C$59,3)</f>
        <v>能根据事物的主要特征搜集、及能有效地处理资料。</v>
      </c>
    </row>
    <row r="20" spans="1:37">
      <c r="A20" s="89">
        <v>19</v>
      </c>
      <c r="B20" s="90" t="str">
        <f>班级资料!$G$2</f>
        <v>宽柔一小</v>
      </c>
      <c r="C20" s="90" t="str">
        <f>班级资料!$G$3</f>
        <v>SJK(C) FOON YEW 1</v>
      </c>
      <c r="D20" s="90" t="str">
        <f>班级资料!$G$4</f>
        <v xml:space="preserve">Jalan Kebun Teh </v>
      </c>
      <c r="E20" s="90" t="str">
        <f>班级资料!$G$5</f>
        <v>80250 Johor Bahru, JOHOR</v>
      </c>
      <c r="F20" s="89" t="str">
        <f>班级资料!$G$7</f>
        <v>李晓菁师</v>
      </c>
      <c r="G20" s="89" t="str">
        <f>班级资料!$G$8</f>
        <v>5M</v>
      </c>
      <c r="H20" s="89" t="str">
        <f>班级资料!$G$9</f>
        <v>2016 年</v>
      </c>
      <c r="I20" s="89" t="str">
        <f>班级资料!$G$10</f>
        <v>8 月份</v>
      </c>
      <c r="J20" s="57" t="str">
        <f>学生资料!C23</f>
        <v>唐俊康</v>
      </c>
      <c r="K20" s="57" t="str">
        <f>学生资料!D23</f>
        <v>TONG JUN KANG</v>
      </c>
      <c r="L20" s="91">
        <f>学生资料!E23</f>
        <v>40516109324</v>
      </c>
      <c r="M20" s="57" t="str">
        <f>学生资料!F23</f>
        <v>男</v>
      </c>
      <c r="N20" s="92">
        <f>班级报告!F29</f>
        <v>2</v>
      </c>
      <c r="O20" s="93" t="str">
        <f>VLOOKUP(N20,能力表现!$A$3:$C$8,2)</f>
        <v>有待改善</v>
      </c>
      <c r="P20" s="94" t="str">
        <f>VLOOKUP(N20,能力表现!$A$3:$C$8,3)</f>
        <v>聆听后能理解少部分内容。并能通过口头或书面等方式，表达相关内容。</v>
      </c>
      <c r="Q20" s="92">
        <f>班级报告!G29</f>
        <v>2</v>
      </c>
      <c r="R20" s="93" t="str">
        <f>VLOOKUP(Q20,能力表现!$A$3:$C$8,2)</f>
        <v>有待改善</v>
      </c>
      <c r="S20" s="94" t="str">
        <f>VLOOKUP(Q20,能力表现!$A$10:$C$15,3)</f>
        <v>能进行较简单的口头表达，但说话条理不清，语句不流畅，口音较重，整体意思欠明确，不注意说话的态度。</v>
      </c>
      <c r="T20" s="92">
        <f>班级报告!H29</f>
        <v>2</v>
      </c>
      <c r="U20" s="93" t="str">
        <f>VLOOKUP(T20,能力表现!$A$3:$C$8,2)</f>
        <v>有待改善</v>
      </c>
      <c r="V20" s="94" t="str">
        <f>VLOOKUP(T20,能力表现!$A$17:$C$22,3)</f>
        <v>只能用简单的话语与人交谈，用词欠恰当，说话内容欠明确，沟通效果不佳。</v>
      </c>
      <c r="W20" s="92">
        <f>班级报告!I29</f>
        <v>2</v>
      </c>
      <c r="X20" s="93" t="str">
        <f>VLOOKUP(W20,能力表现!$A$3:$C$8,2)</f>
        <v>有待改善</v>
      </c>
      <c r="Y20" s="94" t="str">
        <f>VLOOKUP(W20,能力表现!$A$25:$C$30,3)</f>
        <v>能认读小部分词句，发音尚可辨识，丢字和添字的现象明显，偶有回读或漏句。</v>
      </c>
      <c r="Z20" s="92">
        <f>班级报告!J29</f>
        <v>2</v>
      </c>
      <c r="AA20" s="93" t="str">
        <f>VLOOKUP(Z20,能力表现!$A$3:$C$8,2)</f>
        <v>有待改善</v>
      </c>
      <c r="AB20" s="94" t="str">
        <f>VLOOKUP(Z20,能力表现!$A$32:$C$37,3)</f>
        <v>能认读部分词句，理解部分文本内容。</v>
      </c>
      <c r="AC20" s="92">
        <f>班级报告!K29</f>
        <v>2</v>
      </c>
      <c r="AD20" s="93" t="str">
        <f>VLOOKUP(AC20,能力表现!$A$3:$C$8,2)</f>
        <v>有待改善</v>
      </c>
      <c r="AE20" s="94" t="str">
        <f>VLOOKUP(AC20,能力表现!$A$40:$C$45,3)</f>
        <v>能以正确的坐姿、执笔法、基本笔画及运笔规律书写毛笔字，笔顺较少错误，卷面尚整洁。</v>
      </c>
      <c r="AF20" s="92">
        <f>班级报告!L29</f>
        <v>2</v>
      </c>
      <c r="AG20" s="93" t="str">
        <f>VLOOKUP(AF20,能力表现!$A$3:$C$8,2)</f>
        <v>有待改善</v>
      </c>
      <c r="AH20" s="94" t="str">
        <f>VLOOKUP(AF20,能力表现!$A$47:$C$52,3)</f>
        <v>书面表达能力尚可。能把心中所想，写出完整的句子。句不成段，病句不多，遣词用字不恰当。字体尚可辨读。</v>
      </c>
      <c r="AI20" s="92">
        <f>班级报告!M29</f>
        <v>2</v>
      </c>
      <c r="AJ20" s="93" t="str">
        <f>VLOOKUP(AI20,能力表现!$A$3:$C$8,2)</f>
        <v>有待改善</v>
      </c>
      <c r="AK20" s="94" t="str">
        <f>VLOOKUP(AI20,能力表现!$A$54:$C$59,3)</f>
        <v>能根据事物的主要特征搜集、及能有效地处理资料。</v>
      </c>
    </row>
    <row r="21" spans="1:37">
      <c r="A21" s="89">
        <v>20</v>
      </c>
      <c r="B21" s="90" t="str">
        <f>班级资料!$G$2</f>
        <v>宽柔一小</v>
      </c>
      <c r="C21" s="90" t="str">
        <f>班级资料!$G$3</f>
        <v>SJK(C) FOON YEW 1</v>
      </c>
      <c r="D21" s="90" t="str">
        <f>班级资料!$G$4</f>
        <v xml:space="preserve">Jalan Kebun Teh </v>
      </c>
      <c r="E21" s="90" t="str">
        <f>班级资料!$G$5</f>
        <v>80250 Johor Bahru, JOHOR</v>
      </c>
      <c r="F21" s="89" t="str">
        <f>班级资料!$G$7</f>
        <v>李晓菁师</v>
      </c>
      <c r="G21" s="89" t="str">
        <f>班级资料!$G$8</f>
        <v>5M</v>
      </c>
      <c r="H21" s="89" t="str">
        <f>班级资料!$G$9</f>
        <v>2016 年</v>
      </c>
      <c r="I21" s="89" t="str">
        <f>班级资料!$G$10</f>
        <v>8 月份</v>
      </c>
      <c r="J21" s="57" t="str">
        <f>学生资料!C24</f>
        <v>温靖轩</v>
      </c>
      <c r="K21" s="57" t="str">
        <f>学生资料!D24</f>
        <v>WOON JING XUAN</v>
      </c>
      <c r="L21" s="91">
        <f>学生资料!E24</f>
        <v>40101109923</v>
      </c>
      <c r="M21" s="57" t="str">
        <f>学生资料!F24</f>
        <v>男</v>
      </c>
      <c r="N21" s="92">
        <f>班级报告!F30</f>
        <v>2</v>
      </c>
      <c r="O21" s="93" t="str">
        <f>VLOOKUP(N21,能力表现!$A$3:$C$8,2)</f>
        <v>有待改善</v>
      </c>
      <c r="P21" s="94" t="str">
        <f>VLOOKUP(N21,能力表现!$A$3:$C$8,3)</f>
        <v>聆听后能理解少部分内容。并能通过口头或书面等方式，表达相关内容。</v>
      </c>
      <c r="Q21" s="92">
        <f>班级报告!G30</f>
        <v>2</v>
      </c>
      <c r="R21" s="93" t="str">
        <f>VLOOKUP(Q21,能力表现!$A$3:$C$8,2)</f>
        <v>有待改善</v>
      </c>
      <c r="S21" s="94" t="str">
        <f>VLOOKUP(Q21,能力表现!$A$10:$C$15,3)</f>
        <v>能进行较简单的口头表达，但说话条理不清，语句不流畅，口音较重，整体意思欠明确，不注意说话的态度。</v>
      </c>
      <c r="T21" s="92">
        <f>班级报告!H30</f>
        <v>2</v>
      </c>
      <c r="U21" s="93" t="str">
        <f>VLOOKUP(T21,能力表现!$A$3:$C$8,2)</f>
        <v>有待改善</v>
      </c>
      <c r="V21" s="94" t="str">
        <f>VLOOKUP(T21,能力表现!$A$17:$C$22,3)</f>
        <v>只能用简单的话语与人交谈，用词欠恰当，说话内容欠明确，沟通效果不佳。</v>
      </c>
      <c r="W21" s="92">
        <f>班级报告!I30</f>
        <v>3</v>
      </c>
      <c r="X21" s="93" t="str">
        <f>VLOOKUP(W21,能力表现!$A$3:$C$8,2)</f>
        <v>基本掌握</v>
      </c>
      <c r="Y21" s="94" t="str">
        <f>VLOOKUP(W21,能力表现!$A$25:$C$30,3)</f>
        <v>能正确认读大部分词句，音变错误较多，偶会丢失或添加语句。朗读时尚流畅，稍有唱读或停顿的现象。</v>
      </c>
      <c r="Z21" s="92">
        <f>班级报告!J30</f>
        <v>2</v>
      </c>
      <c r="AA21" s="93" t="str">
        <f>VLOOKUP(Z21,能力表现!$A$3:$C$8,2)</f>
        <v>有待改善</v>
      </c>
      <c r="AB21" s="94" t="str">
        <f>VLOOKUP(Z21,能力表现!$A$32:$C$37,3)</f>
        <v>能认读部分词句，理解部分文本内容。</v>
      </c>
      <c r="AC21" s="92">
        <f>班级报告!K30</f>
        <v>2</v>
      </c>
      <c r="AD21" s="93" t="str">
        <f>VLOOKUP(AC21,能力表现!$A$3:$C$8,2)</f>
        <v>有待改善</v>
      </c>
      <c r="AE21" s="94" t="str">
        <f>VLOOKUP(AC21,能力表现!$A$40:$C$45,3)</f>
        <v>能以正确的坐姿、执笔法、基本笔画及运笔规律书写毛笔字，笔顺较少错误，卷面尚整洁。</v>
      </c>
      <c r="AF21" s="92">
        <f>班级报告!L30</f>
        <v>2</v>
      </c>
      <c r="AG21" s="93" t="str">
        <f>VLOOKUP(AF21,能力表现!$A$3:$C$8,2)</f>
        <v>有待改善</v>
      </c>
      <c r="AH21" s="94" t="str">
        <f>VLOOKUP(AF21,能力表现!$A$47:$C$52,3)</f>
        <v>书面表达能力尚可。能把心中所想，写出完整的句子。句不成段，病句不多，遣词用字不恰当。字体尚可辨读。</v>
      </c>
      <c r="AI21" s="92">
        <f>班级报告!M30</f>
        <v>2</v>
      </c>
      <c r="AJ21" s="93" t="str">
        <f>VLOOKUP(AI21,能力表现!$A$3:$C$8,2)</f>
        <v>有待改善</v>
      </c>
      <c r="AK21" s="94" t="str">
        <f>VLOOKUP(AI21,能力表现!$A$54:$C$59,3)</f>
        <v>能根据事物的主要特征搜集、及能有效地处理资料。</v>
      </c>
    </row>
    <row r="22" spans="1:37">
      <c r="A22" s="89">
        <v>21</v>
      </c>
      <c r="B22" s="90" t="str">
        <f>班级资料!$G$2</f>
        <v>宽柔一小</v>
      </c>
      <c r="C22" s="90" t="str">
        <f>班级资料!$G$3</f>
        <v>SJK(C) FOON YEW 1</v>
      </c>
      <c r="D22" s="90" t="str">
        <f>班级资料!$G$4</f>
        <v xml:space="preserve">Jalan Kebun Teh </v>
      </c>
      <c r="E22" s="90" t="str">
        <f>班级资料!$G$5</f>
        <v>80250 Johor Bahru, JOHOR</v>
      </c>
      <c r="F22" s="89" t="str">
        <f>班级资料!$G$7</f>
        <v>李晓菁师</v>
      </c>
      <c r="G22" s="89" t="str">
        <f>班级资料!$G$8</f>
        <v>5M</v>
      </c>
      <c r="H22" s="89" t="str">
        <f>班级资料!$G$9</f>
        <v>2016 年</v>
      </c>
      <c r="I22" s="89" t="str">
        <f>班级资料!$G$10</f>
        <v>8 月份</v>
      </c>
      <c r="J22" s="57" t="str">
        <f>学生资料!C25</f>
        <v>洪巧馨</v>
      </c>
      <c r="K22" s="57" t="str">
        <f>学生资料!D25</f>
        <v>ANG QIAO  XIN</v>
      </c>
      <c r="L22" s="91">
        <f>学生资料!E25</f>
        <v>40301109713</v>
      </c>
      <c r="M22" s="57" t="str">
        <f>学生资料!F25</f>
        <v>女</v>
      </c>
      <c r="N22" s="92">
        <f>班级报告!F31</f>
        <v>2</v>
      </c>
      <c r="O22" s="93" t="str">
        <f>VLOOKUP(N22,能力表现!$A$3:$C$8,2)</f>
        <v>有待改善</v>
      </c>
      <c r="P22" s="94" t="str">
        <f>VLOOKUP(N22,能力表现!$A$3:$C$8,3)</f>
        <v>聆听后能理解少部分内容。并能通过口头或书面等方式，表达相关内容。</v>
      </c>
      <c r="Q22" s="92">
        <f>班级报告!G31</f>
        <v>2</v>
      </c>
      <c r="R22" s="93" t="str">
        <f>VLOOKUP(Q22,能力表现!$A$3:$C$8,2)</f>
        <v>有待改善</v>
      </c>
      <c r="S22" s="94" t="str">
        <f>VLOOKUP(Q22,能力表现!$A$10:$C$15,3)</f>
        <v>能进行较简单的口头表达，但说话条理不清，语句不流畅，口音较重，整体意思欠明确，不注意说话的态度。</v>
      </c>
      <c r="T22" s="92">
        <f>班级报告!H31</f>
        <v>2</v>
      </c>
      <c r="U22" s="93" t="str">
        <f>VLOOKUP(T22,能力表现!$A$3:$C$8,2)</f>
        <v>有待改善</v>
      </c>
      <c r="V22" s="94" t="str">
        <f>VLOOKUP(T22,能力表现!$A$17:$C$22,3)</f>
        <v>只能用简单的话语与人交谈，用词欠恰当，说话内容欠明确，沟通效果不佳。</v>
      </c>
      <c r="W22" s="92">
        <f>班级报告!I31</f>
        <v>2</v>
      </c>
      <c r="X22" s="93" t="str">
        <f>VLOOKUP(W22,能力表现!$A$3:$C$8,2)</f>
        <v>有待改善</v>
      </c>
      <c r="Y22" s="94" t="str">
        <f>VLOOKUP(W22,能力表现!$A$25:$C$30,3)</f>
        <v>能认读小部分词句，发音尚可辨识，丢字和添字的现象明显，偶有回读或漏句。</v>
      </c>
      <c r="Z22" s="92">
        <f>班级报告!J31</f>
        <v>2</v>
      </c>
      <c r="AA22" s="93" t="str">
        <f>VLOOKUP(Z22,能力表现!$A$3:$C$8,2)</f>
        <v>有待改善</v>
      </c>
      <c r="AB22" s="94" t="str">
        <f>VLOOKUP(Z22,能力表现!$A$32:$C$37,3)</f>
        <v>能认读部分词句，理解部分文本内容。</v>
      </c>
      <c r="AC22" s="92">
        <f>班级报告!K31</f>
        <v>2</v>
      </c>
      <c r="AD22" s="93" t="str">
        <f>VLOOKUP(AC22,能力表现!$A$3:$C$8,2)</f>
        <v>有待改善</v>
      </c>
      <c r="AE22" s="94" t="str">
        <f>VLOOKUP(AC22,能力表现!$A$40:$C$45,3)</f>
        <v>能以正确的坐姿、执笔法、基本笔画及运笔规律书写毛笔字，笔顺较少错误，卷面尚整洁。</v>
      </c>
      <c r="AF22" s="92">
        <f>班级报告!L31</f>
        <v>2</v>
      </c>
      <c r="AG22" s="93" t="str">
        <f>VLOOKUP(AF22,能力表现!$A$3:$C$8,2)</f>
        <v>有待改善</v>
      </c>
      <c r="AH22" s="94" t="str">
        <f>VLOOKUP(AF22,能力表现!$A$47:$C$52,3)</f>
        <v>书面表达能力尚可。能把心中所想，写出完整的句子。句不成段，病句不多，遣词用字不恰当。字体尚可辨读。</v>
      </c>
      <c r="AI22" s="92">
        <f>班级报告!M31</f>
        <v>2</v>
      </c>
      <c r="AJ22" s="93" t="str">
        <f>VLOOKUP(AI22,能力表现!$A$3:$C$8,2)</f>
        <v>有待改善</v>
      </c>
      <c r="AK22" s="94" t="str">
        <f>VLOOKUP(AI22,能力表现!$A$54:$C$59,3)</f>
        <v>能根据事物的主要特征搜集、及能有效地处理资料。</v>
      </c>
    </row>
    <row r="23" spans="1:37">
      <c r="A23" s="89">
        <v>22</v>
      </c>
      <c r="B23" s="90" t="str">
        <f>班级资料!$G$2</f>
        <v>宽柔一小</v>
      </c>
      <c r="C23" s="90" t="str">
        <f>班级资料!$G$3</f>
        <v>SJK(C) FOON YEW 1</v>
      </c>
      <c r="D23" s="90" t="str">
        <f>班级资料!$G$4</f>
        <v xml:space="preserve">Jalan Kebun Teh </v>
      </c>
      <c r="E23" s="90" t="str">
        <f>班级资料!$G$5</f>
        <v>80250 Johor Bahru, JOHOR</v>
      </c>
      <c r="F23" s="89" t="str">
        <f>班级资料!$G$7</f>
        <v>李晓菁师</v>
      </c>
      <c r="G23" s="89" t="str">
        <f>班级资料!$G$8</f>
        <v>5M</v>
      </c>
      <c r="H23" s="89" t="str">
        <f>班级资料!$G$9</f>
        <v>2016 年</v>
      </c>
      <c r="I23" s="89" t="str">
        <f>班级资料!$G$10</f>
        <v>8 月份</v>
      </c>
      <c r="J23" s="57" t="str">
        <f>学生资料!C26</f>
        <v>陈乙瑄</v>
      </c>
      <c r="K23" s="57" t="str">
        <f>学生资料!D26</f>
        <v>CHAN YEE XUAN</v>
      </c>
      <c r="L23" s="91">
        <f>学生资料!E26</f>
        <v>40913109745</v>
      </c>
      <c r="M23" s="57" t="str">
        <f>学生资料!F26</f>
        <v>女</v>
      </c>
      <c r="N23" s="92">
        <f>班级报告!F32</f>
        <v>2</v>
      </c>
      <c r="O23" s="93" t="str">
        <f>VLOOKUP(N23,能力表现!$A$3:$C$8,2)</f>
        <v>有待改善</v>
      </c>
      <c r="P23" s="94" t="str">
        <f>VLOOKUP(N23,能力表现!$A$3:$C$8,3)</f>
        <v>聆听后能理解少部分内容。并能通过口头或书面等方式，表达相关内容。</v>
      </c>
      <c r="Q23" s="92">
        <f>班级报告!G32</f>
        <v>2</v>
      </c>
      <c r="R23" s="93" t="str">
        <f>VLOOKUP(Q23,能力表现!$A$3:$C$8,2)</f>
        <v>有待改善</v>
      </c>
      <c r="S23" s="94" t="str">
        <f>VLOOKUP(Q23,能力表现!$A$10:$C$15,3)</f>
        <v>能进行较简单的口头表达，但说话条理不清，语句不流畅，口音较重，整体意思欠明确，不注意说话的态度。</v>
      </c>
      <c r="T23" s="92">
        <f>班级报告!H32</f>
        <v>2</v>
      </c>
      <c r="U23" s="93" t="str">
        <f>VLOOKUP(T23,能力表现!$A$3:$C$8,2)</f>
        <v>有待改善</v>
      </c>
      <c r="V23" s="94" t="str">
        <f>VLOOKUP(T23,能力表现!$A$17:$C$22,3)</f>
        <v>只能用简单的话语与人交谈，用词欠恰当，说话内容欠明确，沟通效果不佳。</v>
      </c>
      <c r="W23" s="92">
        <f>班级报告!I32</f>
        <v>3</v>
      </c>
      <c r="X23" s="93" t="str">
        <f>VLOOKUP(W23,能力表现!$A$3:$C$8,2)</f>
        <v>基本掌握</v>
      </c>
      <c r="Y23" s="94" t="str">
        <f>VLOOKUP(W23,能力表现!$A$25:$C$30,3)</f>
        <v>能正确认读大部分词句，音变错误较多，偶会丢失或添加语句。朗读时尚流畅，稍有唱读或停顿的现象。</v>
      </c>
      <c r="Z23" s="92">
        <f>班级报告!J32</f>
        <v>2</v>
      </c>
      <c r="AA23" s="93" t="str">
        <f>VLOOKUP(Z23,能力表现!$A$3:$C$8,2)</f>
        <v>有待改善</v>
      </c>
      <c r="AB23" s="94" t="str">
        <f>VLOOKUP(Z23,能力表现!$A$32:$C$37,3)</f>
        <v>能认读部分词句，理解部分文本内容。</v>
      </c>
      <c r="AC23" s="92">
        <f>班级报告!K32</f>
        <v>2</v>
      </c>
      <c r="AD23" s="93" t="str">
        <f>VLOOKUP(AC23,能力表现!$A$3:$C$8,2)</f>
        <v>有待改善</v>
      </c>
      <c r="AE23" s="94" t="str">
        <f>VLOOKUP(AC23,能力表现!$A$40:$C$45,3)</f>
        <v>能以正确的坐姿、执笔法、基本笔画及运笔规律书写毛笔字，笔顺较少错误，卷面尚整洁。</v>
      </c>
      <c r="AF23" s="92">
        <f>班级报告!L32</f>
        <v>2</v>
      </c>
      <c r="AG23" s="93" t="str">
        <f>VLOOKUP(AF23,能力表现!$A$3:$C$8,2)</f>
        <v>有待改善</v>
      </c>
      <c r="AH23" s="94" t="str">
        <f>VLOOKUP(AF23,能力表现!$A$47:$C$52,3)</f>
        <v>书面表达能力尚可。能把心中所想，写出完整的句子。句不成段，病句不多，遣词用字不恰当。字体尚可辨读。</v>
      </c>
      <c r="AI23" s="92">
        <f>班级报告!M32</f>
        <v>2</v>
      </c>
      <c r="AJ23" s="93" t="str">
        <f>VLOOKUP(AI23,能力表现!$A$3:$C$8,2)</f>
        <v>有待改善</v>
      </c>
      <c r="AK23" s="94" t="str">
        <f>VLOOKUP(AI23,能力表现!$A$54:$C$59,3)</f>
        <v>能根据事物的主要特征搜集、及能有效地处理资料。</v>
      </c>
    </row>
    <row r="24" spans="1:37">
      <c r="A24" s="89">
        <v>23</v>
      </c>
      <c r="B24" s="90" t="str">
        <f>班级资料!$G$2</f>
        <v>宽柔一小</v>
      </c>
      <c r="C24" s="90" t="str">
        <f>班级资料!$G$3</f>
        <v>SJK(C) FOON YEW 1</v>
      </c>
      <c r="D24" s="90" t="str">
        <f>班级资料!$G$4</f>
        <v xml:space="preserve">Jalan Kebun Teh </v>
      </c>
      <c r="E24" s="90" t="str">
        <f>班级资料!$G$5</f>
        <v>80250 Johor Bahru, JOHOR</v>
      </c>
      <c r="F24" s="89" t="str">
        <f>班级资料!$G$7</f>
        <v>李晓菁师</v>
      </c>
      <c r="G24" s="89" t="str">
        <f>班级资料!$G$8</f>
        <v>5M</v>
      </c>
      <c r="H24" s="89" t="str">
        <f>班级资料!$G$9</f>
        <v>2016 年</v>
      </c>
      <c r="I24" s="89" t="str">
        <f>班级资料!$G$10</f>
        <v>8 月份</v>
      </c>
      <c r="J24" s="57" t="str">
        <f>学生资料!C27</f>
        <v>张恺娗</v>
      </c>
      <c r="K24" s="57" t="str">
        <f>学生资料!D27</f>
        <v>CHEONG KAI TENG</v>
      </c>
      <c r="L24" s="91">
        <f>学生资料!E27</f>
        <v>40826109426</v>
      </c>
      <c r="M24" s="57" t="str">
        <f>学生资料!F27</f>
        <v>女</v>
      </c>
      <c r="N24" s="92">
        <f>班级报告!F33</f>
        <v>3</v>
      </c>
      <c r="O24" s="93" t="str">
        <f>VLOOKUP(N24,能力表现!$A$3:$C$8,2)</f>
        <v>基本掌握</v>
      </c>
      <c r="P24" s="94" t="str">
        <f>VLOOKUP(N24,能力表现!$A$3:$C$8,3)</f>
        <v>初步具有注意聆听的意识，聆听后能理解主要内容。并能通过口头或书面等方式进行表达，不遗漏主要内容。</v>
      </c>
      <c r="Q24" s="92">
        <f>班级报告!G33</f>
        <v>4</v>
      </c>
      <c r="R24" s="93" t="str">
        <f>VLOOKUP(Q24,能力表现!$A$3:$C$8,2)</f>
        <v>满意</v>
      </c>
      <c r="S24" s="94" t="str">
        <f>VLOOKUP(Q24,能力表现!$A$10:$C$15,3)</f>
        <v>进行口头表达，能较清楚地表达事物，说话内容尚具体，话语适当，语句流畅，态度有礼。</v>
      </c>
      <c r="T24" s="92">
        <f>班级报告!H33</f>
        <v>6</v>
      </c>
      <c r="U24" s="93" t="str">
        <f>VLOOKUP(T24,能力表现!$A$3:$C$8,2)</f>
        <v>优良</v>
      </c>
      <c r="V24" s="94" t="str">
        <f>VLOOKUP(T24,能力表现!$A$17:$C$22,3)</f>
        <v>能在日常交谈中专注聆听，做到敢说、愿说，态度自然大方，并能体会、尊重他人的感受。</v>
      </c>
      <c r="W24" s="92">
        <f>班级报告!I33</f>
        <v>5</v>
      </c>
      <c r="X24" s="93" t="str">
        <f>VLOOKUP(W24,能力表现!$A$3:$C$8,2)</f>
        <v>良好</v>
      </c>
      <c r="Y24" s="94" t="str">
        <f>VLOOKUP(W24,能力表现!$A$25:$C$30,3)</f>
        <v>能正确朗读教材，朗读时通顺流畅。对朗读有兴趣，能用适当的语调、轻重音、速度、停顿，节奏分明，有感情地朗读教材。</v>
      </c>
      <c r="Z24" s="92">
        <f>班级报告!J33</f>
        <v>6</v>
      </c>
      <c r="AA24" s="93" t="str">
        <f>VLOOKUP(Z24,能力表现!$A$3:$C$8,2)</f>
        <v>优良</v>
      </c>
      <c r="AB24" s="94" t="str">
        <f>VLOOKUP(Z24,能力表现!$A$32:$C$37,3)</f>
        <v>能充分理解文本内容，了解文中的语言应用及其表现手法，能在阅读中初步发现美、感受美。具备良好的逻辑思维，对阅读有浓厚的兴趣。</v>
      </c>
      <c r="AC24" s="92">
        <f>班级报告!K33</f>
        <v>4</v>
      </c>
      <c r="AD24" s="93" t="str">
        <f>VLOOKUP(AC24,能力表现!$A$3:$C$8,2)</f>
        <v>满意</v>
      </c>
      <c r="AE24" s="94" t="str">
        <f>VLOOKUP(AC24,能力表现!$A$40:$C$45,3)</f>
        <v>能以正确的坐姿、执笔法和笔顺，书写间架结构匀称的毛笔字，卷面整洁。</v>
      </c>
      <c r="AF24" s="92">
        <f>班级报告!L33</f>
        <v>5</v>
      </c>
      <c r="AG24" s="93" t="str">
        <f>VLOOKUP(AF24,能力表现!$A$3:$C$8,2)</f>
        <v>良好</v>
      </c>
      <c r="AH24" s="94" t="str">
        <f>VLOOKUP(AF24,能力表现!$A$47:$C$52,3)</f>
        <v>能把所要表达的事物清楚、明确地分段写出来。内容具体、充实，条理分明，结构完整，语句准确，遣词用句生动。字体端正。</v>
      </c>
      <c r="AI24" s="92">
        <f>班级报告!M33</f>
        <v>2</v>
      </c>
      <c r="AJ24" s="93" t="str">
        <f>VLOOKUP(AI24,能力表现!$A$3:$C$8,2)</f>
        <v>有待改善</v>
      </c>
      <c r="AK24" s="94" t="str">
        <f>VLOOKUP(AI24,能力表现!$A$54:$C$59,3)</f>
        <v>能根据事物的主要特征搜集、及能有效地处理资料。</v>
      </c>
    </row>
    <row r="25" spans="1:37">
      <c r="A25" s="89">
        <v>24</v>
      </c>
      <c r="B25" s="90" t="str">
        <f>班级资料!$G$2</f>
        <v>宽柔一小</v>
      </c>
      <c r="C25" s="90" t="str">
        <f>班级资料!$G$3</f>
        <v>SJK(C) FOON YEW 1</v>
      </c>
      <c r="D25" s="90" t="str">
        <f>班级资料!$G$4</f>
        <v xml:space="preserve">Jalan Kebun Teh </v>
      </c>
      <c r="E25" s="90" t="str">
        <f>班级资料!$G$5</f>
        <v>80250 Johor Bahru, JOHOR</v>
      </c>
      <c r="F25" s="89" t="str">
        <f>班级资料!$G$7</f>
        <v>李晓菁师</v>
      </c>
      <c r="G25" s="89" t="str">
        <f>班级资料!$G$8</f>
        <v>5M</v>
      </c>
      <c r="H25" s="89" t="str">
        <f>班级资料!$G$9</f>
        <v>2016 年</v>
      </c>
      <c r="I25" s="89" t="str">
        <f>班级资料!$G$10</f>
        <v>8 月份</v>
      </c>
      <c r="J25" s="57" t="str">
        <f>学生资料!C28</f>
        <v>周宜潓</v>
      </c>
      <c r="K25" s="57" t="str">
        <f>学生资料!D28</f>
        <v>CHEW YI HUI</v>
      </c>
      <c r="L25" s="91">
        <f>学生资料!E28</f>
        <v>40906109924</v>
      </c>
      <c r="M25" s="57" t="str">
        <f>学生资料!F28</f>
        <v>女</v>
      </c>
      <c r="N25" s="92">
        <f>班级报告!F34</f>
        <v>2</v>
      </c>
      <c r="O25" s="93" t="str">
        <f>VLOOKUP(N25,能力表现!$A$3:$C$8,2)</f>
        <v>有待改善</v>
      </c>
      <c r="P25" s="94" t="str">
        <f>VLOOKUP(N25,能力表现!$A$3:$C$8,3)</f>
        <v>聆听后能理解少部分内容。并能通过口头或书面等方式，表达相关内容。</v>
      </c>
      <c r="Q25" s="92">
        <f>班级报告!G34</f>
        <v>2</v>
      </c>
      <c r="R25" s="93" t="str">
        <f>VLOOKUP(Q25,能力表现!$A$3:$C$8,2)</f>
        <v>有待改善</v>
      </c>
      <c r="S25" s="94" t="str">
        <f>VLOOKUP(Q25,能力表现!$A$10:$C$15,3)</f>
        <v>能进行较简单的口头表达，但说话条理不清，语句不流畅，口音较重，整体意思欠明确，不注意说话的态度。</v>
      </c>
      <c r="T25" s="92">
        <f>班级报告!H34</f>
        <v>2</v>
      </c>
      <c r="U25" s="93" t="str">
        <f>VLOOKUP(T25,能力表现!$A$3:$C$8,2)</f>
        <v>有待改善</v>
      </c>
      <c r="V25" s="94" t="str">
        <f>VLOOKUP(T25,能力表现!$A$17:$C$22,3)</f>
        <v>只能用简单的话语与人交谈，用词欠恰当，说话内容欠明确，沟通效果不佳。</v>
      </c>
      <c r="W25" s="92">
        <f>班级报告!I34</f>
        <v>2</v>
      </c>
      <c r="X25" s="93" t="str">
        <f>VLOOKUP(W25,能力表现!$A$3:$C$8,2)</f>
        <v>有待改善</v>
      </c>
      <c r="Y25" s="94" t="str">
        <f>VLOOKUP(W25,能力表现!$A$25:$C$30,3)</f>
        <v>能认读小部分词句，发音尚可辨识，丢字和添字的现象明显，偶有回读或漏句。</v>
      </c>
      <c r="Z25" s="92">
        <f>班级报告!J34</f>
        <v>2</v>
      </c>
      <c r="AA25" s="93" t="str">
        <f>VLOOKUP(Z25,能力表现!$A$3:$C$8,2)</f>
        <v>有待改善</v>
      </c>
      <c r="AB25" s="94" t="str">
        <f>VLOOKUP(Z25,能力表现!$A$32:$C$37,3)</f>
        <v>能认读部分词句，理解部分文本内容。</v>
      </c>
      <c r="AC25" s="92">
        <f>班级报告!K34</f>
        <v>2</v>
      </c>
      <c r="AD25" s="93" t="str">
        <f>VLOOKUP(AC25,能力表现!$A$3:$C$8,2)</f>
        <v>有待改善</v>
      </c>
      <c r="AE25" s="94" t="str">
        <f>VLOOKUP(AC25,能力表现!$A$40:$C$45,3)</f>
        <v>能以正确的坐姿、执笔法、基本笔画及运笔规律书写毛笔字，笔顺较少错误，卷面尚整洁。</v>
      </c>
      <c r="AF25" s="92">
        <f>班级报告!L34</f>
        <v>2</v>
      </c>
      <c r="AG25" s="93" t="str">
        <f>VLOOKUP(AF25,能力表现!$A$3:$C$8,2)</f>
        <v>有待改善</v>
      </c>
      <c r="AH25" s="94" t="str">
        <f>VLOOKUP(AF25,能力表现!$A$47:$C$52,3)</f>
        <v>书面表达能力尚可。能把心中所想，写出完整的句子。句不成段，病句不多，遣词用字不恰当。字体尚可辨读。</v>
      </c>
      <c r="AI25" s="92">
        <f>班级报告!M34</f>
        <v>2</v>
      </c>
      <c r="AJ25" s="93" t="str">
        <f>VLOOKUP(AI25,能力表现!$A$3:$C$8,2)</f>
        <v>有待改善</v>
      </c>
      <c r="AK25" s="94" t="str">
        <f>VLOOKUP(AI25,能力表现!$A$54:$C$59,3)</f>
        <v>能根据事物的主要特征搜集、及能有效地处理资料。</v>
      </c>
    </row>
    <row r="26" spans="1:37">
      <c r="A26" s="89">
        <v>25</v>
      </c>
      <c r="B26" s="90" t="str">
        <f>班级资料!$G$2</f>
        <v>宽柔一小</v>
      </c>
      <c r="C26" s="90" t="str">
        <f>班级资料!$G$3</f>
        <v>SJK(C) FOON YEW 1</v>
      </c>
      <c r="D26" s="90" t="str">
        <f>班级资料!$G$4</f>
        <v xml:space="preserve">Jalan Kebun Teh </v>
      </c>
      <c r="E26" s="90" t="str">
        <f>班级资料!$G$5</f>
        <v>80250 Johor Bahru, JOHOR</v>
      </c>
      <c r="F26" s="89" t="str">
        <f>班级资料!$G$7</f>
        <v>李晓菁师</v>
      </c>
      <c r="G26" s="89" t="str">
        <f>班级资料!$G$8</f>
        <v>5M</v>
      </c>
      <c r="H26" s="89" t="str">
        <f>班级资料!$G$9</f>
        <v>2016 年</v>
      </c>
      <c r="I26" s="89" t="str">
        <f>班级资料!$G$10</f>
        <v>8 月份</v>
      </c>
      <c r="J26" s="57" t="str">
        <f>学生资料!C29</f>
        <v>余佳恩</v>
      </c>
      <c r="K26" s="57" t="str">
        <f>学生资料!D29</f>
        <v>E JIA EN</v>
      </c>
      <c r="L26" s="91">
        <f>学生资料!E29</f>
        <v>40516109324</v>
      </c>
      <c r="M26" s="57" t="str">
        <f>学生资料!F29</f>
        <v>女</v>
      </c>
      <c r="N26" s="92">
        <f>班级报告!F35</f>
        <v>2</v>
      </c>
      <c r="O26" s="93" t="str">
        <f>VLOOKUP(N26,能力表现!$A$3:$C$8,2)</f>
        <v>有待改善</v>
      </c>
      <c r="P26" s="94" t="str">
        <f>VLOOKUP(N26,能力表现!$A$3:$C$8,3)</f>
        <v>聆听后能理解少部分内容。并能通过口头或书面等方式，表达相关内容。</v>
      </c>
      <c r="Q26" s="92">
        <f>班级报告!G35</f>
        <v>2</v>
      </c>
      <c r="R26" s="93" t="str">
        <f>VLOOKUP(Q26,能力表现!$A$3:$C$8,2)</f>
        <v>有待改善</v>
      </c>
      <c r="S26" s="94" t="str">
        <f>VLOOKUP(Q26,能力表现!$A$10:$C$15,3)</f>
        <v>能进行较简单的口头表达，但说话条理不清，语句不流畅，口音较重，整体意思欠明确，不注意说话的态度。</v>
      </c>
      <c r="T26" s="92">
        <f>班级报告!H35</f>
        <v>2</v>
      </c>
      <c r="U26" s="93" t="str">
        <f>VLOOKUP(T26,能力表现!$A$3:$C$8,2)</f>
        <v>有待改善</v>
      </c>
      <c r="V26" s="94" t="str">
        <f>VLOOKUP(T26,能力表现!$A$17:$C$22,3)</f>
        <v>只能用简单的话语与人交谈，用词欠恰当，说话内容欠明确，沟通效果不佳。</v>
      </c>
      <c r="W26" s="92">
        <f>班级报告!I35</f>
        <v>2</v>
      </c>
      <c r="X26" s="93" t="str">
        <f>VLOOKUP(W26,能力表现!$A$3:$C$8,2)</f>
        <v>有待改善</v>
      </c>
      <c r="Y26" s="94" t="str">
        <f>VLOOKUP(W26,能力表现!$A$25:$C$30,3)</f>
        <v>能认读小部分词句，发音尚可辨识，丢字和添字的现象明显，偶有回读或漏句。</v>
      </c>
      <c r="Z26" s="92">
        <f>班级报告!J35</f>
        <v>2</v>
      </c>
      <c r="AA26" s="93" t="str">
        <f>VLOOKUP(Z26,能力表现!$A$3:$C$8,2)</f>
        <v>有待改善</v>
      </c>
      <c r="AB26" s="94" t="str">
        <f>VLOOKUP(Z26,能力表现!$A$32:$C$37,3)</f>
        <v>能认读部分词句，理解部分文本内容。</v>
      </c>
      <c r="AC26" s="92">
        <f>班级报告!K35</f>
        <v>2</v>
      </c>
      <c r="AD26" s="93" t="str">
        <f>VLOOKUP(AC26,能力表现!$A$3:$C$8,2)</f>
        <v>有待改善</v>
      </c>
      <c r="AE26" s="94" t="str">
        <f>VLOOKUP(AC26,能力表现!$A$40:$C$45,3)</f>
        <v>能以正确的坐姿、执笔法、基本笔画及运笔规律书写毛笔字，笔顺较少错误，卷面尚整洁。</v>
      </c>
      <c r="AF26" s="92">
        <f>班级报告!L35</f>
        <v>2</v>
      </c>
      <c r="AG26" s="93" t="str">
        <f>VLOOKUP(AF26,能力表现!$A$3:$C$8,2)</f>
        <v>有待改善</v>
      </c>
      <c r="AH26" s="94" t="str">
        <f>VLOOKUP(AF26,能力表现!$A$47:$C$52,3)</f>
        <v>书面表达能力尚可。能把心中所想，写出完整的句子。句不成段，病句不多，遣词用字不恰当。字体尚可辨读。</v>
      </c>
      <c r="AI26" s="92">
        <f>班级报告!M35</f>
        <v>2</v>
      </c>
      <c r="AJ26" s="93" t="str">
        <f>VLOOKUP(AI26,能力表现!$A$3:$C$8,2)</f>
        <v>有待改善</v>
      </c>
      <c r="AK26" s="94" t="str">
        <f>VLOOKUP(AI26,能力表现!$A$54:$C$59,3)</f>
        <v>能根据事物的主要特征搜集、及能有效地处理资料。</v>
      </c>
    </row>
    <row r="27" spans="1:37">
      <c r="A27" s="89">
        <v>26</v>
      </c>
      <c r="B27" s="90" t="str">
        <f>班级资料!$G$2</f>
        <v>宽柔一小</v>
      </c>
      <c r="C27" s="90" t="str">
        <f>班级资料!$G$3</f>
        <v>SJK(C) FOON YEW 1</v>
      </c>
      <c r="D27" s="90" t="str">
        <f>班级资料!$G$4</f>
        <v xml:space="preserve">Jalan Kebun Teh </v>
      </c>
      <c r="E27" s="90" t="str">
        <f>班级资料!$G$5</f>
        <v>80250 Johor Bahru, JOHOR</v>
      </c>
      <c r="F27" s="89" t="str">
        <f>班级资料!$G$7</f>
        <v>李晓菁师</v>
      </c>
      <c r="G27" s="89" t="str">
        <f>班级资料!$G$8</f>
        <v>5M</v>
      </c>
      <c r="H27" s="89" t="str">
        <f>班级资料!$G$9</f>
        <v>2016 年</v>
      </c>
      <c r="I27" s="89" t="str">
        <f>班级资料!$G$10</f>
        <v>8 月份</v>
      </c>
      <c r="J27" s="57" t="str">
        <f>学生资料!C30</f>
        <v>陈心宜</v>
      </c>
      <c r="K27" s="57" t="str">
        <f>学生资料!D30</f>
        <v>ETHEL TAN XIN YI</v>
      </c>
      <c r="L27" s="91">
        <f>学生资料!E30</f>
        <v>40101109923</v>
      </c>
      <c r="M27" s="57" t="str">
        <f>学生资料!F30</f>
        <v>女</v>
      </c>
      <c r="N27" s="92">
        <f>班级报告!F36</f>
        <v>2</v>
      </c>
      <c r="O27" s="93" t="str">
        <f>VLOOKUP(N27,能力表现!$A$3:$C$8,2)</f>
        <v>有待改善</v>
      </c>
      <c r="P27" s="94" t="str">
        <f>VLOOKUP(N27,能力表现!$A$3:$C$8,3)</f>
        <v>聆听后能理解少部分内容。并能通过口头或书面等方式，表达相关内容。</v>
      </c>
      <c r="Q27" s="92">
        <f>班级报告!G36</f>
        <v>2</v>
      </c>
      <c r="R27" s="93" t="str">
        <f>VLOOKUP(Q27,能力表现!$A$3:$C$8,2)</f>
        <v>有待改善</v>
      </c>
      <c r="S27" s="94" t="str">
        <f>VLOOKUP(Q27,能力表现!$A$10:$C$15,3)</f>
        <v>能进行较简单的口头表达，但说话条理不清，语句不流畅，口音较重，整体意思欠明确，不注意说话的态度。</v>
      </c>
      <c r="T27" s="92">
        <f>班级报告!H36</f>
        <v>2</v>
      </c>
      <c r="U27" s="93" t="str">
        <f>VLOOKUP(T27,能力表现!$A$3:$C$8,2)</f>
        <v>有待改善</v>
      </c>
      <c r="V27" s="94" t="str">
        <f>VLOOKUP(T27,能力表现!$A$17:$C$22,3)</f>
        <v>只能用简单的话语与人交谈，用词欠恰当，说话内容欠明确，沟通效果不佳。</v>
      </c>
      <c r="W27" s="92">
        <f>班级报告!I36</f>
        <v>4</v>
      </c>
      <c r="X27" s="93" t="str">
        <f>VLOOKUP(W27,能力表现!$A$3:$C$8,2)</f>
        <v>满意</v>
      </c>
      <c r="Y27" s="94" t="str">
        <f>VLOOKUP(W27,能力表现!$A$25:$C$30,3)</f>
        <v>能正确朗读教材，掌握各类音变，错误少，朗读时通顺流利。能根据标点符号所表示的语气来表现教材的感情。</v>
      </c>
      <c r="Z27" s="92">
        <f>班级报告!J36</f>
        <v>2</v>
      </c>
      <c r="AA27" s="93" t="str">
        <f>VLOOKUP(Z27,能力表现!$A$3:$C$8,2)</f>
        <v>有待改善</v>
      </c>
      <c r="AB27" s="94" t="str">
        <f>VLOOKUP(Z27,能力表现!$A$32:$C$37,3)</f>
        <v>能认读部分词句，理解部分文本内容。</v>
      </c>
      <c r="AC27" s="92">
        <f>班级报告!K36</f>
        <v>2</v>
      </c>
      <c r="AD27" s="93" t="str">
        <f>VLOOKUP(AC27,能力表现!$A$3:$C$8,2)</f>
        <v>有待改善</v>
      </c>
      <c r="AE27" s="94" t="str">
        <f>VLOOKUP(AC27,能力表现!$A$40:$C$45,3)</f>
        <v>能以正确的坐姿、执笔法、基本笔画及运笔规律书写毛笔字，笔顺较少错误，卷面尚整洁。</v>
      </c>
      <c r="AF27" s="92">
        <f>班级报告!L36</f>
        <v>2</v>
      </c>
      <c r="AG27" s="93" t="str">
        <f>VLOOKUP(AF27,能力表现!$A$3:$C$8,2)</f>
        <v>有待改善</v>
      </c>
      <c r="AH27" s="94" t="str">
        <f>VLOOKUP(AF27,能力表现!$A$47:$C$52,3)</f>
        <v>书面表达能力尚可。能把心中所想，写出完整的句子。句不成段，病句不多，遣词用字不恰当。字体尚可辨读。</v>
      </c>
      <c r="AI27" s="92">
        <f>班级报告!M36</f>
        <v>2</v>
      </c>
      <c r="AJ27" s="93" t="str">
        <f>VLOOKUP(AI27,能力表现!$A$3:$C$8,2)</f>
        <v>有待改善</v>
      </c>
      <c r="AK27" s="94" t="str">
        <f>VLOOKUP(AI27,能力表现!$A$54:$C$59,3)</f>
        <v>能根据事物的主要特征搜集、及能有效地处理资料。</v>
      </c>
    </row>
    <row r="28" spans="1:37">
      <c r="A28" s="89">
        <v>27</v>
      </c>
      <c r="B28" s="90" t="str">
        <f>班级资料!$G$2</f>
        <v>宽柔一小</v>
      </c>
      <c r="C28" s="90" t="str">
        <f>班级资料!$G$3</f>
        <v>SJK(C) FOON YEW 1</v>
      </c>
      <c r="D28" s="90" t="str">
        <f>班级资料!$G$4</f>
        <v xml:space="preserve">Jalan Kebun Teh </v>
      </c>
      <c r="E28" s="90" t="str">
        <f>班级资料!$G$5</f>
        <v>80250 Johor Bahru, JOHOR</v>
      </c>
      <c r="F28" s="89" t="str">
        <f>班级资料!$G$7</f>
        <v>李晓菁师</v>
      </c>
      <c r="G28" s="89" t="str">
        <f>班级资料!$G$8</f>
        <v>5M</v>
      </c>
      <c r="H28" s="89" t="str">
        <f>班级资料!$G$9</f>
        <v>2016 年</v>
      </c>
      <c r="I28" s="89" t="str">
        <f>班级资料!$G$10</f>
        <v>8 月份</v>
      </c>
      <c r="J28" s="57" t="str">
        <f>学生资料!C31</f>
        <v>高之琳</v>
      </c>
      <c r="K28" s="57" t="str">
        <f>学生资料!D31</f>
        <v>GOH ZHI LIN ANGELA</v>
      </c>
      <c r="L28" s="91">
        <f>学生资料!E31</f>
        <v>40301109713</v>
      </c>
      <c r="M28" s="57" t="str">
        <f>学生资料!F31</f>
        <v>女</v>
      </c>
      <c r="N28" s="92">
        <f>班级报告!F37</f>
        <v>2</v>
      </c>
      <c r="O28" s="93" t="str">
        <f>VLOOKUP(N28,能力表现!$A$3:$C$8,2)</f>
        <v>有待改善</v>
      </c>
      <c r="P28" s="94" t="str">
        <f>VLOOKUP(N28,能力表现!$A$3:$C$8,3)</f>
        <v>聆听后能理解少部分内容。并能通过口头或书面等方式，表达相关内容。</v>
      </c>
      <c r="Q28" s="92">
        <f>班级报告!G37</f>
        <v>2</v>
      </c>
      <c r="R28" s="93" t="str">
        <f>VLOOKUP(Q28,能力表现!$A$3:$C$8,2)</f>
        <v>有待改善</v>
      </c>
      <c r="S28" s="94" t="str">
        <f>VLOOKUP(Q28,能力表现!$A$10:$C$15,3)</f>
        <v>能进行较简单的口头表达，但说话条理不清，语句不流畅，口音较重，整体意思欠明确，不注意说话的态度。</v>
      </c>
      <c r="T28" s="92">
        <f>班级报告!H37</f>
        <v>2</v>
      </c>
      <c r="U28" s="93" t="str">
        <f>VLOOKUP(T28,能力表现!$A$3:$C$8,2)</f>
        <v>有待改善</v>
      </c>
      <c r="V28" s="94" t="str">
        <f>VLOOKUP(T28,能力表现!$A$17:$C$22,3)</f>
        <v>只能用简单的话语与人交谈，用词欠恰当，说话内容欠明确，沟通效果不佳。</v>
      </c>
      <c r="W28" s="92">
        <f>班级报告!I37</f>
        <v>2</v>
      </c>
      <c r="X28" s="93" t="str">
        <f>VLOOKUP(W28,能力表现!$A$3:$C$8,2)</f>
        <v>有待改善</v>
      </c>
      <c r="Y28" s="94" t="str">
        <f>VLOOKUP(W28,能力表现!$A$25:$C$30,3)</f>
        <v>能认读小部分词句，发音尚可辨识，丢字和添字的现象明显，偶有回读或漏句。</v>
      </c>
      <c r="Z28" s="92">
        <f>班级报告!J37</f>
        <v>2</v>
      </c>
      <c r="AA28" s="93" t="str">
        <f>VLOOKUP(Z28,能力表现!$A$3:$C$8,2)</f>
        <v>有待改善</v>
      </c>
      <c r="AB28" s="94" t="str">
        <f>VLOOKUP(Z28,能力表现!$A$32:$C$37,3)</f>
        <v>能认读部分词句，理解部分文本内容。</v>
      </c>
      <c r="AC28" s="92">
        <f>班级报告!K37</f>
        <v>2</v>
      </c>
      <c r="AD28" s="93" t="str">
        <f>VLOOKUP(AC28,能力表现!$A$3:$C$8,2)</f>
        <v>有待改善</v>
      </c>
      <c r="AE28" s="94" t="str">
        <f>VLOOKUP(AC28,能力表现!$A$40:$C$45,3)</f>
        <v>能以正确的坐姿、执笔法、基本笔画及运笔规律书写毛笔字，笔顺较少错误，卷面尚整洁。</v>
      </c>
      <c r="AF28" s="92">
        <f>班级报告!L37</f>
        <v>2</v>
      </c>
      <c r="AG28" s="93" t="str">
        <f>VLOOKUP(AF28,能力表现!$A$3:$C$8,2)</f>
        <v>有待改善</v>
      </c>
      <c r="AH28" s="94" t="str">
        <f>VLOOKUP(AF28,能力表现!$A$47:$C$52,3)</f>
        <v>书面表达能力尚可。能把心中所想，写出完整的句子。句不成段，病句不多，遣词用字不恰当。字体尚可辨读。</v>
      </c>
      <c r="AI28" s="92">
        <f>班级报告!M37</f>
        <v>2</v>
      </c>
      <c r="AJ28" s="93" t="str">
        <f>VLOOKUP(AI28,能力表现!$A$3:$C$8,2)</f>
        <v>有待改善</v>
      </c>
      <c r="AK28" s="94" t="str">
        <f>VLOOKUP(AI28,能力表现!$A$54:$C$59,3)</f>
        <v>能根据事物的主要特征搜集、及能有效地处理资料。</v>
      </c>
    </row>
    <row r="29" spans="1:37">
      <c r="A29" s="89">
        <v>28</v>
      </c>
      <c r="B29" s="90" t="str">
        <f>班级资料!$G$2</f>
        <v>宽柔一小</v>
      </c>
      <c r="C29" s="90" t="str">
        <f>班级资料!$G$3</f>
        <v>SJK(C) FOON YEW 1</v>
      </c>
      <c r="D29" s="90" t="str">
        <f>班级资料!$G$4</f>
        <v xml:space="preserve">Jalan Kebun Teh </v>
      </c>
      <c r="E29" s="90" t="str">
        <f>班级资料!$G$5</f>
        <v>80250 Johor Bahru, JOHOR</v>
      </c>
      <c r="F29" s="89" t="str">
        <f>班级资料!$G$7</f>
        <v>李晓菁师</v>
      </c>
      <c r="G29" s="89" t="str">
        <f>班级资料!$G$8</f>
        <v>5M</v>
      </c>
      <c r="H29" s="89" t="str">
        <f>班级资料!$G$9</f>
        <v>2016 年</v>
      </c>
      <c r="I29" s="89" t="str">
        <f>班级资料!$G$10</f>
        <v>8 月份</v>
      </c>
      <c r="J29" s="57" t="str">
        <f>学生资料!C32</f>
        <v>刘欣愉</v>
      </c>
      <c r="K29" s="57" t="str">
        <f>学生资料!D32</f>
        <v>LAW SIN YU</v>
      </c>
      <c r="L29" s="91">
        <f>学生资料!E32</f>
        <v>40913109745</v>
      </c>
      <c r="M29" s="57" t="str">
        <f>学生资料!F32</f>
        <v>女</v>
      </c>
      <c r="N29" s="92">
        <f>班级报告!F38</f>
        <v>2</v>
      </c>
      <c r="O29" s="93" t="str">
        <f>VLOOKUP(N29,能力表现!$A$3:$C$8,2)</f>
        <v>有待改善</v>
      </c>
      <c r="P29" s="94" t="str">
        <f>VLOOKUP(N29,能力表现!$A$3:$C$8,3)</f>
        <v>聆听后能理解少部分内容。并能通过口头或书面等方式，表达相关内容。</v>
      </c>
      <c r="Q29" s="92">
        <f>班级报告!G38</f>
        <v>2</v>
      </c>
      <c r="R29" s="93" t="str">
        <f>VLOOKUP(Q29,能力表现!$A$3:$C$8,2)</f>
        <v>有待改善</v>
      </c>
      <c r="S29" s="94" t="str">
        <f>VLOOKUP(Q29,能力表现!$A$10:$C$15,3)</f>
        <v>能进行较简单的口头表达，但说话条理不清，语句不流畅，口音较重，整体意思欠明确，不注意说话的态度。</v>
      </c>
      <c r="T29" s="92">
        <f>班级报告!H38</f>
        <v>2</v>
      </c>
      <c r="U29" s="93" t="str">
        <f>VLOOKUP(T29,能力表现!$A$3:$C$8,2)</f>
        <v>有待改善</v>
      </c>
      <c r="V29" s="94" t="str">
        <f>VLOOKUP(T29,能力表现!$A$17:$C$22,3)</f>
        <v>只能用简单的话语与人交谈，用词欠恰当，说话内容欠明确，沟通效果不佳。</v>
      </c>
      <c r="W29" s="92">
        <f>班级报告!I38</f>
        <v>2</v>
      </c>
      <c r="X29" s="93" t="str">
        <f>VLOOKUP(W29,能力表现!$A$3:$C$8,2)</f>
        <v>有待改善</v>
      </c>
      <c r="Y29" s="94" t="str">
        <f>VLOOKUP(W29,能力表现!$A$25:$C$30,3)</f>
        <v>能认读小部分词句，发音尚可辨识，丢字和添字的现象明显，偶有回读或漏句。</v>
      </c>
      <c r="Z29" s="92">
        <f>班级报告!J38</f>
        <v>2</v>
      </c>
      <c r="AA29" s="93" t="str">
        <f>VLOOKUP(Z29,能力表现!$A$3:$C$8,2)</f>
        <v>有待改善</v>
      </c>
      <c r="AB29" s="94" t="str">
        <f>VLOOKUP(Z29,能力表现!$A$32:$C$37,3)</f>
        <v>能认读部分词句，理解部分文本内容。</v>
      </c>
      <c r="AC29" s="92">
        <f>班级报告!K38</f>
        <v>2</v>
      </c>
      <c r="AD29" s="93" t="str">
        <f>VLOOKUP(AC29,能力表现!$A$3:$C$8,2)</f>
        <v>有待改善</v>
      </c>
      <c r="AE29" s="94" t="str">
        <f>VLOOKUP(AC29,能力表现!$A$40:$C$45,3)</f>
        <v>能以正确的坐姿、执笔法、基本笔画及运笔规律书写毛笔字，笔顺较少错误，卷面尚整洁。</v>
      </c>
      <c r="AF29" s="92">
        <f>班级报告!L38</f>
        <v>2</v>
      </c>
      <c r="AG29" s="93" t="str">
        <f>VLOOKUP(AF29,能力表现!$A$3:$C$8,2)</f>
        <v>有待改善</v>
      </c>
      <c r="AH29" s="94" t="str">
        <f>VLOOKUP(AF29,能力表现!$A$47:$C$52,3)</f>
        <v>书面表达能力尚可。能把心中所想，写出完整的句子。句不成段，病句不多，遣词用字不恰当。字体尚可辨读。</v>
      </c>
      <c r="AI29" s="92">
        <f>班级报告!M38</f>
        <v>2</v>
      </c>
      <c r="AJ29" s="93" t="str">
        <f>VLOOKUP(AI29,能力表现!$A$3:$C$8,2)</f>
        <v>有待改善</v>
      </c>
      <c r="AK29" s="94" t="str">
        <f>VLOOKUP(AI29,能力表现!$A$54:$C$59,3)</f>
        <v>能根据事物的主要特征搜集、及能有效地处理资料。</v>
      </c>
    </row>
    <row r="30" spans="1:37">
      <c r="A30" s="89">
        <v>29</v>
      </c>
      <c r="B30" s="90" t="str">
        <f>班级资料!$G$2</f>
        <v>宽柔一小</v>
      </c>
      <c r="C30" s="90" t="str">
        <f>班级资料!$G$3</f>
        <v>SJK(C) FOON YEW 1</v>
      </c>
      <c r="D30" s="90" t="str">
        <f>班级资料!$G$4</f>
        <v xml:space="preserve">Jalan Kebun Teh </v>
      </c>
      <c r="E30" s="90" t="str">
        <f>班级资料!$G$5</f>
        <v>80250 Johor Bahru, JOHOR</v>
      </c>
      <c r="F30" s="89" t="str">
        <f>班级资料!$G$7</f>
        <v>李晓菁师</v>
      </c>
      <c r="G30" s="89" t="str">
        <f>班级资料!$G$8</f>
        <v>5M</v>
      </c>
      <c r="H30" s="89" t="str">
        <f>班级资料!$G$9</f>
        <v>2016 年</v>
      </c>
      <c r="I30" s="89" t="str">
        <f>班级资料!$G$10</f>
        <v>8 月份</v>
      </c>
      <c r="J30" s="57" t="str">
        <f>学生资料!C33</f>
        <v>林柯妡</v>
      </c>
      <c r="K30" s="57" t="str">
        <f>学生资料!D33</f>
        <v>LIM KEH XIN</v>
      </c>
      <c r="L30" s="91">
        <f>学生资料!E33</f>
        <v>40826109426</v>
      </c>
      <c r="M30" s="57" t="str">
        <f>学生资料!F33</f>
        <v>女</v>
      </c>
      <c r="N30" s="92">
        <f>班级报告!F39</f>
        <v>2</v>
      </c>
      <c r="O30" s="93" t="str">
        <f>VLOOKUP(N30,能力表现!$A$3:$C$8,2)</f>
        <v>有待改善</v>
      </c>
      <c r="P30" s="94" t="str">
        <f>VLOOKUP(N30,能力表现!$A$3:$C$8,3)</f>
        <v>聆听后能理解少部分内容。并能通过口头或书面等方式，表达相关内容。</v>
      </c>
      <c r="Q30" s="92">
        <f>班级报告!G39</f>
        <v>2</v>
      </c>
      <c r="R30" s="93" t="str">
        <f>VLOOKUP(Q30,能力表现!$A$3:$C$8,2)</f>
        <v>有待改善</v>
      </c>
      <c r="S30" s="94" t="str">
        <f>VLOOKUP(Q30,能力表现!$A$10:$C$15,3)</f>
        <v>能进行较简单的口头表达，但说话条理不清，语句不流畅，口音较重，整体意思欠明确，不注意说话的态度。</v>
      </c>
      <c r="T30" s="92">
        <f>班级报告!H39</f>
        <v>2</v>
      </c>
      <c r="U30" s="93" t="str">
        <f>VLOOKUP(T30,能力表现!$A$3:$C$8,2)</f>
        <v>有待改善</v>
      </c>
      <c r="V30" s="94" t="str">
        <f>VLOOKUP(T30,能力表现!$A$17:$C$22,3)</f>
        <v>只能用简单的话语与人交谈，用词欠恰当，说话内容欠明确，沟通效果不佳。</v>
      </c>
      <c r="W30" s="92">
        <f>班级报告!I39</f>
        <v>2</v>
      </c>
      <c r="X30" s="93" t="str">
        <f>VLOOKUP(W30,能力表现!$A$3:$C$8,2)</f>
        <v>有待改善</v>
      </c>
      <c r="Y30" s="94" t="str">
        <f>VLOOKUP(W30,能力表现!$A$25:$C$30,3)</f>
        <v>能认读小部分词句，发音尚可辨识，丢字和添字的现象明显，偶有回读或漏句。</v>
      </c>
      <c r="Z30" s="92">
        <f>班级报告!J39</f>
        <v>2</v>
      </c>
      <c r="AA30" s="93" t="str">
        <f>VLOOKUP(Z30,能力表现!$A$3:$C$8,2)</f>
        <v>有待改善</v>
      </c>
      <c r="AB30" s="94" t="str">
        <f>VLOOKUP(Z30,能力表现!$A$32:$C$37,3)</f>
        <v>能认读部分词句，理解部分文本内容。</v>
      </c>
      <c r="AC30" s="92">
        <f>班级报告!K39</f>
        <v>2</v>
      </c>
      <c r="AD30" s="93" t="str">
        <f>VLOOKUP(AC30,能力表现!$A$3:$C$8,2)</f>
        <v>有待改善</v>
      </c>
      <c r="AE30" s="94" t="str">
        <f>VLOOKUP(AC30,能力表现!$A$40:$C$45,3)</f>
        <v>能以正确的坐姿、执笔法、基本笔画及运笔规律书写毛笔字，笔顺较少错误，卷面尚整洁。</v>
      </c>
      <c r="AF30" s="92">
        <f>班级报告!L39</f>
        <v>2</v>
      </c>
      <c r="AG30" s="93" t="str">
        <f>VLOOKUP(AF30,能力表现!$A$3:$C$8,2)</f>
        <v>有待改善</v>
      </c>
      <c r="AH30" s="94" t="str">
        <f>VLOOKUP(AF30,能力表现!$A$47:$C$52,3)</f>
        <v>书面表达能力尚可。能把心中所想，写出完整的句子。句不成段，病句不多，遣词用字不恰当。字体尚可辨读。</v>
      </c>
      <c r="AI30" s="92">
        <f>班级报告!M39</f>
        <v>2</v>
      </c>
      <c r="AJ30" s="93" t="str">
        <f>VLOOKUP(AI30,能力表现!$A$3:$C$8,2)</f>
        <v>有待改善</v>
      </c>
      <c r="AK30" s="94" t="str">
        <f>VLOOKUP(AI30,能力表现!$A$54:$C$59,3)</f>
        <v>能根据事物的主要特征搜集、及能有效地处理资料。</v>
      </c>
    </row>
    <row r="31" spans="1:37">
      <c r="A31" s="89">
        <v>30</v>
      </c>
      <c r="B31" s="90" t="str">
        <f>班级资料!$G$2</f>
        <v>宽柔一小</v>
      </c>
      <c r="C31" s="90" t="str">
        <f>班级资料!$G$3</f>
        <v>SJK(C) FOON YEW 1</v>
      </c>
      <c r="D31" s="90" t="str">
        <f>班级资料!$G$4</f>
        <v xml:space="preserve">Jalan Kebun Teh </v>
      </c>
      <c r="E31" s="90" t="str">
        <f>班级资料!$G$5</f>
        <v>80250 Johor Bahru, JOHOR</v>
      </c>
      <c r="F31" s="89" t="str">
        <f>班级资料!$G$7</f>
        <v>李晓菁师</v>
      </c>
      <c r="G31" s="89" t="str">
        <f>班级资料!$G$8</f>
        <v>5M</v>
      </c>
      <c r="H31" s="89" t="str">
        <f>班级资料!$G$9</f>
        <v>2016 年</v>
      </c>
      <c r="I31" s="89" t="str">
        <f>班级资料!$G$10</f>
        <v>8 月份</v>
      </c>
      <c r="J31" s="57" t="str">
        <f>学生资料!C34</f>
        <v>林芯宇</v>
      </c>
      <c r="K31" s="57" t="str">
        <f>学生资料!D34</f>
        <v>LIM XIN YEE</v>
      </c>
      <c r="L31" s="91">
        <f>学生资料!E34</f>
        <v>40906109924</v>
      </c>
      <c r="M31" s="57" t="str">
        <f>学生资料!F34</f>
        <v>女</v>
      </c>
      <c r="N31" s="92">
        <f>班级报告!F40</f>
        <v>2</v>
      </c>
      <c r="O31" s="93" t="str">
        <f>VLOOKUP(N31,能力表现!$A$3:$C$8,2)</f>
        <v>有待改善</v>
      </c>
      <c r="P31" s="94" t="str">
        <f>VLOOKUP(N31,能力表现!$A$3:$C$8,3)</f>
        <v>聆听后能理解少部分内容。并能通过口头或书面等方式，表达相关内容。</v>
      </c>
      <c r="Q31" s="92">
        <f>班级报告!G40</f>
        <v>2</v>
      </c>
      <c r="R31" s="93" t="str">
        <f>VLOOKUP(Q31,能力表现!$A$3:$C$8,2)</f>
        <v>有待改善</v>
      </c>
      <c r="S31" s="94" t="str">
        <f>VLOOKUP(Q31,能力表现!$A$10:$C$15,3)</f>
        <v>能进行较简单的口头表达，但说话条理不清，语句不流畅，口音较重，整体意思欠明确，不注意说话的态度。</v>
      </c>
      <c r="T31" s="92">
        <f>班级报告!H40</f>
        <v>2</v>
      </c>
      <c r="U31" s="93" t="str">
        <f>VLOOKUP(T31,能力表现!$A$3:$C$8,2)</f>
        <v>有待改善</v>
      </c>
      <c r="V31" s="94" t="str">
        <f>VLOOKUP(T31,能力表现!$A$17:$C$22,3)</f>
        <v>只能用简单的话语与人交谈，用词欠恰当，说话内容欠明确，沟通效果不佳。</v>
      </c>
      <c r="W31" s="92">
        <f>班级报告!I40</f>
        <v>2</v>
      </c>
      <c r="X31" s="93" t="str">
        <f>VLOOKUP(W31,能力表现!$A$3:$C$8,2)</f>
        <v>有待改善</v>
      </c>
      <c r="Y31" s="94" t="str">
        <f>VLOOKUP(W31,能力表现!$A$25:$C$30,3)</f>
        <v>能认读小部分词句，发音尚可辨识，丢字和添字的现象明显，偶有回读或漏句。</v>
      </c>
      <c r="Z31" s="92">
        <f>班级报告!J40</f>
        <v>2</v>
      </c>
      <c r="AA31" s="93" t="str">
        <f>VLOOKUP(Z31,能力表现!$A$3:$C$8,2)</f>
        <v>有待改善</v>
      </c>
      <c r="AB31" s="94" t="str">
        <f>VLOOKUP(Z31,能力表现!$A$32:$C$37,3)</f>
        <v>能认读部分词句，理解部分文本内容。</v>
      </c>
      <c r="AC31" s="92">
        <f>班级报告!K40</f>
        <v>2</v>
      </c>
      <c r="AD31" s="93" t="str">
        <f>VLOOKUP(AC31,能力表现!$A$3:$C$8,2)</f>
        <v>有待改善</v>
      </c>
      <c r="AE31" s="94" t="str">
        <f>VLOOKUP(AC31,能力表现!$A$40:$C$45,3)</f>
        <v>能以正确的坐姿、执笔法、基本笔画及运笔规律书写毛笔字，笔顺较少错误，卷面尚整洁。</v>
      </c>
      <c r="AF31" s="92">
        <f>班级报告!L40</f>
        <v>2</v>
      </c>
      <c r="AG31" s="93" t="str">
        <f>VLOOKUP(AF31,能力表现!$A$3:$C$8,2)</f>
        <v>有待改善</v>
      </c>
      <c r="AH31" s="94" t="str">
        <f>VLOOKUP(AF31,能力表现!$A$47:$C$52,3)</f>
        <v>书面表达能力尚可。能把心中所想，写出完整的句子。句不成段，病句不多，遣词用字不恰当。字体尚可辨读。</v>
      </c>
      <c r="AI31" s="92">
        <f>班级报告!M40</f>
        <v>2</v>
      </c>
      <c r="AJ31" s="93" t="str">
        <f>VLOOKUP(AI31,能力表现!$A$3:$C$8,2)</f>
        <v>有待改善</v>
      </c>
      <c r="AK31" s="94" t="str">
        <f>VLOOKUP(AI31,能力表现!$A$54:$C$59,3)</f>
        <v>能根据事物的主要特征搜集、及能有效地处理资料。</v>
      </c>
    </row>
    <row r="32" spans="1:37">
      <c r="A32" s="89">
        <v>31</v>
      </c>
      <c r="B32" s="90" t="str">
        <f>班级资料!$G$2</f>
        <v>宽柔一小</v>
      </c>
      <c r="C32" s="90" t="str">
        <f>班级资料!$G$3</f>
        <v>SJK(C) FOON YEW 1</v>
      </c>
      <c r="D32" s="90" t="str">
        <f>班级资料!$G$4</f>
        <v xml:space="preserve">Jalan Kebun Teh </v>
      </c>
      <c r="E32" s="90" t="str">
        <f>班级资料!$G$5</f>
        <v>80250 Johor Bahru, JOHOR</v>
      </c>
      <c r="F32" s="89" t="str">
        <f>班级资料!$G$7</f>
        <v>李晓菁师</v>
      </c>
      <c r="G32" s="89" t="str">
        <f>班级资料!$G$8</f>
        <v>5M</v>
      </c>
      <c r="H32" s="89" t="str">
        <f>班级资料!$G$9</f>
        <v>2016 年</v>
      </c>
      <c r="I32" s="89" t="str">
        <f>班级资料!$G$10</f>
        <v>8 月份</v>
      </c>
      <c r="J32" s="57" t="str">
        <f>学生资料!C35</f>
        <v>扎西塔</v>
      </c>
      <c r="K32" s="57" t="str">
        <f>学生资料!D35</f>
        <v>NUR ZAHIDAH BINTI ZAHRUL ARIFFIN</v>
      </c>
      <c r="L32" s="91">
        <f>学生资料!E35</f>
        <v>40516109324</v>
      </c>
      <c r="M32" s="57" t="str">
        <f>学生资料!F35</f>
        <v>女</v>
      </c>
      <c r="N32" s="92">
        <f>班级报告!F41</f>
        <v>0</v>
      </c>
      <c r="O32" s="93" t="e">
        <f>VLOOKUP(N32,能力表现!$A$3:$C$8,2)</f>
        <v>#N/A</v>
      </c>
      <c r="P32" s="94" t="e">
        <f>VLOOKUP(N32,能力表现!$A$3:$C$8,3)</f>
        <v>#N/A</v>
      </c>
      <c r="Q32" s="92">
        <f>班级报告!G41</f>
        <v>0</v>
      </c>
      <c r="R32" s="93" t="e">
        <f>VLOOKUP(Q32,能力表现!$A$3:$C$8,2)</f>
        <v>#N/A</v>
      </c>
      <c r="S32" s="94" t="e">
        <f>VLOOKUP(Q32,能力表现!$A$10:$C$15,3)</f>
        <v>#N/A</v>
      </c>
      <c r="T32" s="92">
        <f>班级报告!H41</f>
        <v>0</v>
      </c>
      <c r="U32" s="93" t="e">
        <f>VLOOKUP(T32,能力表现!$A$3:$C$8,2)</f>
        <v>#N/A</v>
      </c>
      <c r="V32" s="94" t="e">
        <f>VLOOKUP(T32,能力表现!$A$17:$C$22,3)</f>
        <v>#N/A</v>
      </c>
      <c r="W32" s="92">
        <f>班级报告!I41</f>
        <v>0</v>
      </c>
      <c r="X32" s="93" t="e">
        <f>VLOOKUP(W32,能力表现!$A$3:$C$8,2)</f>
        <v>#N/A</v>
      </c>
      <c r="Y32" s="94" t="e">
        <f>VLOOKUP(W32,能力表现!$A$25:$C$30,3)</f>
        <v>#N/A</v>
      </c>
      <c r="Z32" s="92">
        <f>班级报告!J41</f>
        <v>0</v>
      </c>
      <c r="AA32" s="93" t="e">
        <f>VLOOKUP(Z32,能力表现!$A$3:$C$8,2)</f>
        <v>#N/A</v>
      </c>
      <c r="AB32" s="94" t="e">
        <f>VLOOKUP(Z32,能力表现!$A$32:$C$37,3)</f>
        <v>#N/A</v>
      </c>
      <c r="AC32" s="92">
        <f>班级报告!K41</f>
        <v>0</v>
      </c>
      <c r="AD32" s="93" t="e">
        <f>VLOOKUP(AC32,能力表现!$A$3:$C$8,2)</f>
        <v>#N/A</v>
      </c>
      <c r="AE32" s="94" t="e">
        <f>VLOOKUP(AC32,能力表现!$A$40:$C$45,3)</f>
        <v>#N/A</v>
      </c>
      <c r="AF32" s="92">
        <f>班级报告!L41</f>
        <v>0</v>
      </c>
      <c r="AG32" s="93" t="e">
        <f>VLOOKUP(AF32,能力表现!$A$3:$C$8,2)</f>
        <v>#N/A</v>
      </c>
      <c r="AH32" s="94" t="e">
        <f>VLOOKUP(AF32,能力表现!$A$47:$C$52,3)</f>
        <v>#N/A</v>
      </c>
      <c r="AI32" s="92">
        <f>班级报告!M41</f>
        <v>0</v>
      </c>
      <c r="AJ32" s="93" t="e">
        <f>VLOOKUP(AI32,能力表现!$A$3:$C$8,2)</f>
        <v>#N/A</v>
      </c>
      <c r="AK32" s="94" t="e">
        <f>VLOOKUP(AI32,能力表现!$A$54:$C$59,3)</f>
        <v>#N/A</v>
      </c>
    </row>
    <row r="33" spans="1:37">
      <c r="A33" s="89">
        <v>32</v>
      </c>
      <c r="B33" s="90" t="str">
        <f>班级资料!$G$2</f>
        <v>宽柔一小</v>
      </c>
      <c r="C33" s="90" t="str">
        <f>班级资料!$G$3</f>
        <v>SJK(C) FOON YEW 1</v>
      </c>
      <c r="D33" s="90" t="str">
        <f>班级资料!$G$4</f>
        <v xml:space="preserve">Jalan Kebun Teh </v>
      </c>
      <c r="E33" s="90" t="str">
        <f>班级资料!$G$5</f>
        <v>80250 Johor Bahru, JOHOR</v>
      </c>
      <c r="F33" s="89" t="str">
        <f>班级资料!$G$7</f>
        <v>李晓菁师</v>
      </c>
      <c r="G33" s="89" t="str">
        <f>班级资料!$G$8</f>
        <v>5M</v>
      </c>
      <c r="H33" s="89" t="str">
        <f>班级资料!$G$9</f>
        <v>2016 年</v>
      </c>
      <c r="I33" s="89" t="str">
        <f>班级资料!$G$10</f>
        <v>8 月份</v>
      </c>
      <c r="J33" s="57" t="str">
        <f>学生资料!C36</f>
        <v>王恺忻</v>
      </c>
      <c r="K33" s="57" t="str">
        <f>学生资料!D36</f>
        <v>ONG KAI XIN</v>
      </c>
      <c r="L33" s="91">
        <f>学生资料!E36</f>
        <v>40101109923</v>
      </c>
      <c r="M33" s="57" t="str">
        <f>学生资料!F36</f>
        <v>女</v>
      </c>
      <c r="N33" s="92">
        <f>班级报告!F42</f>
        <v>0</v>
      </c>
      <c r="O33" s="93" t="e">
        <f>VLOOKUP(N33,能力表现!$A$3:$C$8,2)</f>
        <v>#N/A</v>
      </c>
      <c r="P33" s="94" t="e">
        <f>VLOOKUP(N33,能力表现!$A$3:$C$8,3)</f>
        <v>#N/A</v>
      </c>
      <c r="Q33" s="92">
        <f>班级报告!G42</f>
        <v>0</v>
      </c>
      <c r="R33" s="93" t="e">
        <f>VLOOKUP(Q33,能力表现!$A$3:$C$8,2)</f>
        <v>#N/A</v>
      </c>
      <c r="S33" s="94" t="e">
        <f>VLOOKUP(Q33,能力表现!$A$10:$C$15,3)</f>
        <v>#N/A</v>
      </c>
      <c r="T33" s="92">
        <f>班级报告!H42</f>
        <v>0</v>
      </c>
      <c r="U33" s="93" t="e">
        <f>VLOOKUP(T33,能力表现!$A$3:$C$8,2)</f>
        <v>#N/A</v>
      </c>
      <c r="V33" s="94" t="e">
        <f>VLOOKUP(T33,能力表现!$A$17:$C$22,3)</f>
        <v>#N/A</v>
      </c>
      <c r="W33" s="92">
        <f>班级报告!I42</f>
        <v>0</v>
      </c>
      <c r="X33" s="93" t="e">
        <f>VLOOKUP(W33,能力表现!$A$3:$C$8,2)</f>
        <v>#N/A</v>
      </c>
      <c r="Y33" s="94" t="e">
        <f>VLOOKUP(W33,能力表现!$A$25:$C$30,3)</f>
        <v>#N/A</v>
      </c>
      <c r="Z33" s="92">
        <f>班级报告!J42</f>
        <v>0</v>
      </c>
      <c r="AA33" s="93" t="e">
        <f>VLOOKUP(Z33,能力表现!$A$3:$C$8,2)</f>
        <v>#N/A</v>
      </c>
      <c r="AB33" s="94" t="e">
        <f>VLOOKUP(Z33,能力表现!$A$32:$C$37,3)</f>
        <v>#N/A</v>
      </c>
      <c r="AC33" s="92">
        <f>班级报告!K42</f>
        <v>0</v>
      </c>
      <c r="AD33" s="93" t="e">
        <f>VLOOKUP(AC33,能力表现!$A$3:$C$8,2)</f>
        <v>#N/A</v>
      </c>
      <c r="AE33" s="94" t="e">
        <f>VLOOKUP(AC33,能力表现!$A$40:$C$45,3)</f>
        <v>#N/A</v>
      </c>
      <c r="AF33" s="92">
        <f>班级报告!L42</f>
        <v>0</v>
      </c>
      <c r="AG33" s="93" t="e">
        <f>VLOOKUP(AF33,能力表现!$A$3:$C$8,2)</f>
        <v>#N/A</v>
      </c>
      <c r="AH33" s="94" t="e">
        <f>VLOOKUP(AF33,能力表现!$A$47:$C$52,3)</f>
        <v>#N/A</v>
      </c>
      <c r="AI33" s="92">
        <f>班级报告!M42</f>
        <v>0</v>
      </c>
      <c r="AJ33" s="93" t="e">
        <f>VLOOKUP(AI33,能力表现!$A$3:$C$8,2)</f>
        <v>#N/A</v>
      </c>
      <c r="AK33" s="94" t="e">
        <f>VLOOKUP(AI33,能力表现!$A$54:$C$59,3)</f>
        <v>#N/A</v>
      </c>
    </row>
    <row r="34" spans="1:37">
      <c r="A34" s="89">
        <v>33</v>
      </c>
      <c r="B34" s="90" t="str">
        <f>班级资料!$G$2</f>
        <v>宽柔一小</v>
      </c>
      <c r="C34" s="90" t="str">
        <f>班级资料!$G$3</f>
        <v>SJK(C) FOON YEW 1</v>
      </c>
      <c r="D34" s="90" t="str">
        <f>班级资料!$G$4</f>
        <v xml:space="preserve">Jalan Kebun Teh </v>
      </c>
      <c r="E34" s="90" t="str">
        <f>班级资料!$G$5</f>
        <v>80250 Johor Bahru, JOHOR</v>
      </c>
      <c r="F34" s="89" t="str">
        <f>班级资料!$G$7</f>
        <v>李晓菁师</v>
      </c>
      <c r="G34" s="89" t="str">
        <f>班级资料!$G$8</f>
        <v>5M</v>
      </c>
      <c r="H34" s="89" t="str">
        <f>班级资料!$G$9</f>
        <v>2016 年</v>
      </c>
      <c r="I34" s="89" t="str">
        <f>班级资料!$G$10</f>
        <v>8 月份</v>
      </c>
      <c r="J34" s="57" t="str">
        <f>学生资料!C37</f>
        <v>彭靖涵</v>
      </c>
      <c r="K34" s="57" t="str">
        <f>学生资料!D37</f>
        <v>PEE JING HAN</v>
      </c>
      <c r="L34" s="91">
        <f>学生资料!E37</f>
        <v>40301109713</v>
      </c>
      <c r="M34" s="57" t="str">
        <f>学生资料!F37</f>
        <v>女</v>
      </c>
      <c r="N34" s="92">
        <f>班级报告!F43</f>
        <v>0</v>
      </c>
      <c r="O34" s="93" t="e">
        <f>VLOOKUP(N34,能力表现!$A$3:$C$8,2)</f>
        <v>#N/A</v>
      </c>
      <c r="P34" s="94" t="e">
        <f>VLOOKUP(N34,能力表现!$A$3:$C$8,3)</f>
        <v>#N/A</v>
      </c>
      <c r="Q34" s="92">
        <f>班级报告!G43</f>
        <v>0</v>
      </c>
      <c r="R34" s="93" t="e">
        <f>VLOOKUP(Q34,能力表现!$A$3:$C$8,2)</f>
        <v>#N/A</v>
      </c>
      <c r="S34" s="94" t="e">
        <f>VLOOKUP(Q34,能力表现!$A$10:$C$15,3)</f>
        <v>#N/A</v>
      </c>
      <c r="T34" s="92">
        <f>班级报告!H43</f>
        <v>0</v>
      </c>
      <c r="U34" s="93" t="e">
        <f>VLOOKUP(T34,能力表现!$A$3:$C$8,2)</f>
        <v>#N/A</v>
      </c>
      <c r="V34" s="94" t="e">
        <f>VLOOKUP(T34,能力表现!$A$17:$C$22,3)</f>
        <v>#N/A</v>
      </c>
      <c r="W34" s="92">
        <f>班级报告!I43</f>
        <v>0</v>
      </c>
      <c r="X34" s="93" t="e">
        <f>VLOOKUP(W34,能力表现!$A$3:$C$8,2)</f>
        <v>#N/A</v>
      </c>
      <c r="Y34" s="94" t="e">
        <f>VLOOKUP(W34,能力表现!$A$25:$C$30,3)</f>
        <v>#N/A</v>
      </c>
      <c r="Z34" s="92">
        <f>班级报告!J43</f>
        <v>0</v>
      </c>
      <c r="AA34" s="93" t="e">
        <f>VLOOKUP(Z34,能力表现!$A$3:$C$8,2)</f>
        <v>#N/A</v>
      </c>
      <c r="AB34" s="94" t="e">
        <f>VLOOKUP(Z34,能力表现!$A$32:$C$37,3)</f>
        <v>#N/A</v>
      </c>
      <c r="AC34" s="92">
        <f>班级报告!K43</f>
        <v>0</v>
      </c>
      <c r="AD34" s="93" t="e">
        <f>VLOOKUP(AC34,能力表现!$A$3:$C$8,2)</f>
        <v>#N/A</v>
      </c>
      <c r="AE34" s="94" t="e">
        <f>VLOOKUP(AC34,能力表现!$A$40:$C$45,3)</f>
        <v>#N/A</v>
      </c>
      <c r="AF34" s="92">
        <f>班级报告!L43</f>
        <v>0</v>
      </c>
      <c r="AG34" s="93" t="e">
        <f>VLOOKUP(AF34,能力表现!$A$3:$C$8,2)</f>
        <v>#N/A</v>
      </c>
      <c r="AH34" s="94" t="e">
        <f>VLOOKUP(AF34,能力表现!$A$47:$C$52,3)</f>
        <v>#N/A</v>
      </c>
      <c r="AI34" s="92">
        <f>班级报告!M43</f>
        <v>0</v>
      </c>
      <c r="AJ34" s="93" t="e">
        <f>VLOOKUP(AI34,能力表现!$A$3:$C$8,2)</f>
        <v>#N/A</v>
      </c>
      <c r="AK34" s="94" t="e">
        <f>VLOOKUP(AI34,能力表现!$A$54:$C$59,3)</f>
        <v>#N/A</v>
      </c>
    </row>
    <row r="35" spans="1:37">
      <c r="A35" s="89">
        <v>34</v>
      </c>
      <c r="B35" s="90" t="str">
        <f>班级资料!$G$2</f>
        <v>宽柔一小</v>
      </c>
      <c r="C35" s="90" t="str">
        <f>班级资料!$G$3</f>
        <v>SJK(C) FOON YEW 1</v>
      </c>
      <c r="D35" s="90" t="str">
        <f>班级资料!$G$4</f>
        <v xml:space="preserve">Jalan Kebun Teh </v>
      </c>
      <c r="E35" s="90" t="str">
        <f>班级资料!$G$5</f>
        <v>80250 Johor Bahru, JOHOR</v>
      </c>
      <c r="F35" s="89" t="str">
        <f>班级资料!$G$7</f>
        <v>李晓菁师</v>
      </c>
      <c r="G35" s="89" t="str">
        <f>班级资料!$G$8</f>
        <v>5M</v>
      </c>
      <c r="H35" s="89" t="str">
        <f>班级资料!$G$9</f>
        <v>2016 年</v>
      </c>
      <c r="I35" s="89" t="str">
        <f>班级资料!$G$10</f>
        <v>8 月份</v>
      </c>
      <c r="J35" s="57" t="str">
        <f>学生资料!C38</f>
        <v>刘  暄</v>
      </c>
      <c r="K35" s="57" t="str">
        <f>学生资料!D38</f>
        <v>PRISCILLA LAOW</v>
      </c>
      <c r="L35" s="91">
        <f>学生资料!E38</f>
        <v>40913109745</v>
      </c>
      <c r="M35" s="57" t="str">
        <f>学生资料!F38</f>
        <v>女</v>
      </c>
      <c r="N35" s="92">
        <f>班级报告!F44</f>
        <v>0</v>
      </c>
      <c r="O35" s="93" t="e">
        <f>VLOOKUP(N35,能力表现!$A$3:$C$8,2)</f>
        <v>#N/A</v>
      </c>
      <c r="P35" s="94" t="e">
        <f>VLOOKUP(N35,能力表现!$A$3:$C$8,3)</f>
        <v>#N/A</v>
      </c>
      <c r="Q35" s="92">
        <f>班级报告!G44</f>
        <v>0</v>
      </c>
      <c r="R35" s="93" t="e">
        <f>VLOOKUP(Q35,能力表现!$A$3:$C$8,2)</f>
        <v>#N/A</v>
      </c>
      <c r="S35" s="94" t="e">
        <f>VLOOKUP(Q35,能力表现!$A$10:$C$15,3)</f>
        <v>#N/A</v>
      </c>
      <c r="T35" s="92">
        <f>班级报告!H44</f>
        <v>0</v>
      </c>
      <c r="U35" s="93" t="e">
        <f>VLOOKUP(T35,能力表现!$A$3:$C$8,2)</f>
        <v>#N/A</v>
      </c>
      <c r="V35" s="94" t="e">
        <f>VLOOKUP(T35,能力表现!$A$17:$C$22,3)</f>
        <v>#N/A</v>
      </c>
      <c r="W35" s="92">
        <f>班级报告!I44</f>
        <v>0</v>
      </c>
      <c r="X35" s="93" t="e">
        <f>VLOOKUP(W35,能力表现!$A$3:$C$8,2)</f>
        <v>#N/A</v>
      </c>
      <c r="Y35" s="94" t="e">
        <f>VLOOKUP(W35,能力表现!$A$25:$C$30,3)</f>
        <v>#N/A</v>
      </c>
      <c r="Z35" s="92">
        <f>班级报告!J44</f>
        <v>0</v>
      </c>
      <c r="AA35" s="93" t="e">
        <f>VLOOKUP(Z35,能力表现!$A$3:$C$8,2)</f>
        <v>#N/A</v>
      </c>
      <c r="AB35" s="94" t="e">
        <f>VLOOKUP(Z35,能力表现!$A$32:$C$37,3)</f>
        <v>#N/A</v>
      </c>
      <c r="AC35" s="92">
        <f>班级报告!K44</f>
        <v>0</v>
      </c>
      <c r="AD35" s="93" t="e">
        <f>VLOOKUP(AC35,能力表现!$A$3:$C$8,2)</f>
        <v>#N/A</v>
      </c>
      <c r="AE35" s="94" t="e">
        <f>VLOOKUP(AC35,能力表现!$A$40:$C$45,3)</f>
        <v>#N/A</v>
      </c>
      <c r="AF35" s="92">
        <f>班级报告!L44</f>
        <v>0</v>
      </c>
      <c r="AG35" s="93" t="e">
        <f>VLOOKUP(AF35,能力表现!$A$3:$C$8,2)</f>
        <v>#N/A</v>
      </c>
      <c r="AH35" s="94" t="e">
        <f>VLOOKUP(AF35,能力表现!$A$47:$C$52,3)</f>
        <v>#N/A</v>
      </c>
      <c r="AI35" s="92">
        <f>班级报告!M44</f>
        <v>0</v>
      </c>
      <c r="AJ35" s="93" t="e">
        <f>VLOOKUP(AI35,能力表现!$A$3:$C$8,2)</f>
        <v>#N/A</v>
      </c>
      <c r="AK35" s="94" t="e">
        <f>VLOOKUP(AI35,能力表现!$A$54:$C$59,3)</f>
        <v>#N/A</v>
      </c>
    </row>
    <row r="36" spans="1:37">
      <c r="A36" s="89">
        <v>35</v>
      </c>
      <c r="B36" s="90" t="str">
        <f>班级资料!$G$2</f>
        <v>宽柔一小</v>
      </c>
      <c r="C36" s="90" t="str">
        <f>班级资料!$G$3</f>
        <v>SJK(C) FOON YEW 1</v>
      </c>
      <c r="D36" s="90" t="str">
        <f>班级资料!$G$4</f>
        <v xml:space="preserve">Jalan Kebun Teh </v>
      </c>
      <c r="E36" s="90" t="str">
        <f>班级资料!$G$5</f>
        <v>80250 Johor Bahru, JOHOR</v>
      </c>
      <c r="F36" s="89" t="str">
        <f>班级资料!$G$7</f>
        <v>李晓菁师</v>
      </c>
      <c r="G36" s="89" t="str">
        <f>班级资料!$G$8</f>
        <v>5M</v>
      </c>
      <c r="H36" s="89" t="str">
        <f>班级资料!$G$9</f>
        <v>2016 年</v>
      </c>
      <c r="I36" s="89" t="str">
        <f>班级资料!$G$10</f>
        <v>8 月份</v>
      </c>
      <c r="J36" s="57" t="str">
        <f>学生资料!C39</f>
        <v>陈嘉雯</v>
      </c>
      <c r="K36" s="57" t="str">
        <f>学生资料!D39</f>
        <v>TAN JIA WEN</v>
      </c>
      <c r="L36" s="91">
        <f>学生资料!E39</f>
        <v>40826109426</v>
      </c>
      <c r="M36" s="57" t="str">
        <f>学生资料!F39</f>
        <v>女</v>
      </c>
      <c r="N36" s="92">
        <f>班级报告!F45</f>
        <v>0</v>
      </c>
      <c r="O36" s="93" t="e">
        <f>VLOOKUP(N36,能力表现!$A$3:$C$8,2)</f>
        <v>#N/A</v>
      </c>
      <c r="P36" s="94" t="e">
        <f>VLOOKUP(N36,能力表现!$A$3:$C$8,3)</f>
        <v>#N/A</v>
      </c>
      <c r="Q36" s="92">
        <f>班级报告!G45</f>
        <v>0</v>
      </c>
      <c r="R36" s="93" t="e">
        <f>VLOOKUP(Q36,能力表现!$A$3:$C$8,2)</f>
        <v>#N/A</v>
      </c>
      <c r="S36" s="94" t="e">
        <f>VLOOKUP(Q36,能力表现!$A$10:$C$15,3)</f>
        <v>#N/A</v>
      </c>
      <c r="T36" s="92">
        <f>班级报告!H45</f>
        <v>0</v>
      </c>
      <c r="U36" s="93" t="e">
        <f>VLOOKUP(T36,能力表现!$A$3:$C$8,2)</f>
        <v>#N/A</v>
      </c>
      <c r="V36" s="94" t="e">
        <f>VLOOKUP(T36,能力表现!$A$17:$C$22,3)</f>
        <v>#N/A</v>
      </c>
      <c r="W36" s="92">
        <f>班级报告!I45</f>
        <v>0</v>
      </c>
      <c r="X36" s="93" t="e">
        <f>VLOOKUP(W36,能力表现!$A$3:$C$8,2)</f>
        <v>#N/A</v>
      </c>
      <c r="Y36" s="94" t="e">
        <f>VLOOKUP(W36,能力表现!$A$25:$C$30,3)</f>
        <v>#N/A</v>
      </c>
      <c r="Z36" s="92">
        <f>班级报告!J45</f>
        <v>0</v>
      </c>
      <c r="AA36" s="93" t="e">
        <f>VLOOKUP(Z36,能力表现!$A$3:$C$8,2)</f>
        <v>#N/A</v>
      </c>
      <c r="AB36" s="94" t="e">
        <f>VLOOKUP(Z36,能力表现!$A$32:$C$37,3)</f>
        <v>#N/A</v>
      </c>
      <c r="AC36" s="92">
        <f>班级报告!K45</f>
        <v>0</v>
      </c>
      <c r="AD36" s="93" t="e">
        <f>VLOOKUP(AC36,能力表现!$A$3:$C$8,2)</f>
        <v>#N/A</v>
      </c>
      <c r="AE36" s="94" t="e">
        <f>VLOOKUP(AC36,能力表现!$A$40:$C$45,3)</f>
        <v>#N/A</v>
      </c>
      <c r="AF36" s="92">
        <f>班级报告!L45</f>
        <v>0</v>
      </c>
      <c r="AG36" s="93" t="e">
        <f>VLOOKUP(AF36,能力表现!$A$3:$C$8,2)</f>
        <v>#N/A</v>
      </c>
      <c r="AH36" s="94" t="e">
        <f>VLOOKUP(AF36,能力表现!$A$47:$C$52,3)</f>
        <v>#N/A</v>
      </c>
      <c r="AI36" s="92">
        <f>班级报告!M45</f>
        <v>0</v>
      </c>
      <c r="AJ36" s="93" t="e">
        <f>VLOOKUP(AI36,能力表现!$A$3:$C$8,2)</f>
        <v>#N/A</v>
      </c>
      <c r="AK36" s="94" t="e">
        <f>VLOOKUP(AI36,能力表现!$A$54:$C$59,3)</f>
        <v>#N/A</v>
      </c>
    </row>
    <row r="37" spans="1:37">
      <c r="A37" s="89">
        <v>36</v>
      </c>
      <c r="B37" s="90" t="str">
        <f>班级资料!$G$2</f>
        <v>宽柔一小</v>
      </c>
      <c r="C37" s="90" t="str">
        <f>班级资料!$G$3</f>
        <v>SJK(C) FOON YEW 1</v>
      </c>
      <c r="D37" s="90" t="str">
        <f>班级资料!$G$4</f>
        <v xml:space="preserve">Jalan Kebun Teh </v>
      </c>
      <c r="E37" s="90" t="str">
        <f>班级资料!$G$5</f>
        <v>80250 Johor Bahru, JOHOR</v>
      </c>
      <c r="F37" s="89" t="str">
        <f>班级资料!$G$7</f>
        <v>李晓菁师</v>
      </c>
      <c r="G37" s="89" t="str">
        <f>班级资料!$G$8</f>
        <v>5M</v>
      </c>
      <c r="H37" s="89" t="str">
        <f>班级资料!$G$9</f>
        <v>2016 年</v>
      </c>
      <c r="I37" s="89" t="str">
        <f>班级资料!$G$10</f>
        <v>8 月份</v>
      </c>
      <c r="J37" s="57" t="str">
        <f>学生资料!C40</f>
        <v>叶惠轩</v>
      </c>
      <c r="K37" s="57" t="str">
        <f>学生资料!D40</f>
        <v>YAP HUI XUAN</v>
      </c>
      <c r="L37" s="91">
        <f>学生资料!E40</f>
        <v>40906109924</v>
      </c>
      <c r="M37" s="57" t="str">
        <f>学生资料!F40</f>
        <v>女</v>
      </c>
      <c r="N37" s="92">
        <f>班级报告!F46</f>
        <v>0</v>
      </c>
      <c r="O37" s="93" t="e">
        <f>VLOOKUP(N37,能力表现!$A$3:$C$8,2)</f>
        <v>#N/A</v>
      </c>
      <c r="P37" s="94" t="e">
        <f>VLOOKUP(N37,能力表现!$A$3:$C$8,3)</f>
        <v>#N/A</v>
      </c>
      <c r="Q37" s="92">
        <f>班级报告!G46</f>
        <v>0</v>
      </c>
      <c r="R37" s="93" t="e">
        <f>VLOOKUP(Q37,能力表现!$A$3:$C$8,2)</f>
        <v>#N/A</v>
      </c>
      <c r="S37" s="94" t="e">
        <f>VLOOKUP(Q37,能力表现!$A$10:$C$15,3)</f>
        <v>#N/A</v>
      </c>
      <c r="T37" s="92">
        <f>班级报告!H46</f>
        <v>0</v>
      </c>
      <c r="U37" s="93" t="e">
        <f>VLOOKUP(T37,能力表现!$A$3:$C$8,2)</f>
        <v>#N/A</v>
      </c>
      <c r="V37" s="94" t="e">
        <f>VLOOKUP(T37,能力表现!$A$17:$C$22,3)</f>
        <v>#N/A</v>
      </c>
      <c r="W37" s="92">
        <f>班级报告!I46</f>
        <v>0</v>
      </c>
      <c r="X37" s="93" t="e">
        <f>VLOOKUP(W37,能力表现!$A$3:$C$8,2)</f>
        <v>#N/A</v>
      </c>
      <c r="Y37" s="94" t="e">
        <f>VLOOKUP(W37,能力表现!$A$25:$C$30,3)</f>
        <v>#N/A</v>
      </c>
      <c r="Z37" s="92">
        <f>班级报告!J46</f>
        <v>0</v>
      </c>
      <c r="AA37" s="93" t="e">
        <f>VLOOKUP(Z37,能力表现!$A$3:$C$8,2)</f>
        <v>#N/A</v>
      </c>
      <c r="AB37" s="94" t="e">
        <f>VLOOKUP(Z37,能力表现!$A$32:$C$37,3)</f>
        <v>#N/A</v>
      </c>
      <c r="AC37" s="92">
        <f>班级报告!K46</f>
        <v>0</v>
      </c>
      <c r="AD37" s="93" t="e">
        <f>VLOOKUP(AC37,能力表现!$A$3:$C$8,2)</f>
        <v>#N/A</v>
      </c>
      <c r="AE37" s="94" t="e">
        <f>VLOOKUP(AC37,能力表现!$A$40:$C$45,3)</f>
        <v>#N/A</v>
      </c>
      <c r="AF37" s="92">
        <f>班级报告!L46</f>
        <v>0</v>
      </c>
      <c r="AG37" s="93" t="e">
        <f>VLOOKUP(AF37,能力表现!$A$3:$C$8,2)</f>
        <v>#N/A</v>
      </c>
      <c r="AH37" s="94" t="e">
        <f>VLOOKUP(AF37,能力表现!$A$47:$C$52,3)</f>
        <v>#N/A</v>
      </c>
      <c r="AI37" s="92">
        <f>班级报告!M46</f>
        <v>0</v>
      </c>
      <c r="AJ37" s="93" t="e">
        <f>VLOOKUP(AI37,能力表现!$A$3:$C$8,2)</f>
        <v>#N/A</v>
      </c>
      <c r="AK37" s="94" t="e">
        <f>VLOOKUP(AI37,能力表现!$A$54:$C$59,3)</f>
        <v>#N/A</v>
      </c>
    </row>
    <row r="38" spans="1:37">
      <c r="A38" s="89">
        <v>37</v>
      </c>
      <c r="B38" s="90" t="str">
        <f>班级资料!$G$2</f>
        <v>宽柔一小</v>
      </c>
      <c r="C38" s="90" t="str">
        <f>班级资料!$G$3</f>
        <v>SJK(C) FOON YEW 1</v>
      </c>
      <c r="D38" s="90" t="str">
        <f>班级资料!$G$4</f>
        <v xml:space="preserve">Jalan Kebun Teh </v>
      </c>
      <c r="E38" s="90" t="str">
        <f>班级资料!$G$5</f>
        <v>80250 Johor Bahru, JOHOR</v>
      </c>
      <c r="F38" s="89" t="str">
        <f>班级资料!$G$7</f>
        <v>李晓菁师</v>
      </c>
      <c r="G38" s="89" t="str">
        <f>班级资料!$G$8</f>
        <v>5M</v>
      </c>
      <c r="H38" s="89" t="str">
        <f>班级资料!$G$9</f>
        <v>2016 年</v>
      </c>
      <c r="I38" s="89" t="str">
        <f>班级资料!$G$10</f>
        <v>8 月份</v>
      </c>
      <c r="J38" s="57" t="str">
        <f>学生资料!C41</f>
        <v>叶靖忆</v>
      </c>
      <c r="K38" s="57" t="str">
        <f>学生资料!D41</f>
        <v>YAP JING YEE</v>
      </c>
      <c r="L38" s="91">
        <f>学生资料!E41</f>
        <v>40906109924</v>
      </c>
      <c r="M38" s="57" t="str">
        <f>学生资料!F41</f>
        <v>女</v>
      </c>
      <c r="N38" s="92">
        <f>班级报告!F47</f>
        <v>0</v>
      </c>
      <c r="O38" s="93" t="e">
        <f>VLOOKUP(N38,能力表现!$A$3:$C$8,2)</f>
        <v>#N/A</v>
      </c>
      <c r="P38" s="94" t="e">
        <f>VLOOKUP(N38,能力表现!$A$3:$C$8,3)</f>
        <v>#N/A</v>
      </c>
      <c r="Q38" s="92">
        <f>班级报告!G47</f>
        <v>0</v>
      </c>
      <c r="R38" s="93" t="e">
        <f>VLOOKUP(Q38,能力表现!$A$3:$C$8,2)</f>
        <v>#N/A</v>
      </c>
      <c r="S38" s="94" t="e">
        <f>VLOOKUP(Q38,能力表现!$A$10:$C$15,3)</f>
        <v>#N/A</v>
      </c>
      <c r="T38" s="92">
        <f>班级报告!H47</f>
        <v>0</v>
      </c>
      <c r="U38" s="93" t="e">
        <f>VLOOKUP(T38,能力表现!$A$3:$C$8,2)</f>
        <v>#N/A</v>
      </c>
      <c r="V38" s="94" t="e">
        <f>VLOOKUP(T38,能力表现!$A$17:$C$22,3)</f>
        <v>#N/A</v>
      </c>
      <c r="W38" s="92">
        <f>班级报告!I47</f>
        <v>0</v>
      </c>
      <c r="X38" s="93" t="e">
        <f>VLOOKUP(W38,能力表现!$A$3:$C$8,2)</f>
        <v>#N/A</v>
      </c>
      <c r="Y38" s="94" t="e">
        <f>VLOOKUP(W38,能力表现!$A$25:$C$30,3)</f>
        <v>#N/A</v>
      </c>
      <c r="Z38" s="92">
        <f>班级报告!J47</f>
        <v>0</v>
      </c>
      <c r="AA38" s="93" t="e">
        <f>VLOOKUP(Z38,能力表现!$A$3:$C$8,2)</f>
        <v>#N/A</v>
      </c>
      <c r="AB38" s="94" t="e">
        <f>VLOOKUP(Z38,能力表现!$A$32:$C$37,3)</f>
        <v>#N/A</v>
      </c>
      <c r="AC38" s="92">
        <f>班级报告!K47</f>
        <v>0</v>
      </c>
      <c r="AD38" s="93" t="e">
        <f>VLOOKUP(AC38,能力表现!$A$3:$C$8,2)</f>
        <v>#N/A</v>
      </c>
      <c r="AE38" s="94" t="e">
        <f>VLOOKUP(AC38,能力表现!$A$40:$C$45,3)</f>
        <v>#N/A</v>
      </c>
      <c r="AF38" s="92">
        <f>班级报告!L47</f>
        <v>0</v>
      </c>
      <c r="AG38" s="93" t="e">
        <f>VLOOKUP(AF38,能力表现!$A$3:$C$8,2)</f>
        <v>#N/A</v>
      </c>
      <c r="AH38" s="94" t="e">
        <f>VLOOKUP(AF38,能力表现!$A$47:$C$52,3)</f>
        <v>#N/A</v>
      </c>
      <c r="AI38" s="92">
        <f>班级报告!M47</f>
        <v>0</v>
      </c>
      <c r="AJ38" s="93" t="e">
        <f>VLOOKUP(AI38,能力表现!$A$3:$C$8,2)</f>
        <v>#N/A</v>
      </c>
      <c r="AK38" s="94" t="e">
        <f>VLOOKUP(AI38,能力表现!$A$54:$C$59,3)</f>
        <v>#N/A</v>
      </c>
    </row>
    <row r="39" spans="1:37">
      <c r="A39" s="89">
        <v>38</v>
      </c>
      <c r="B39" s="90" t="str">
        <f>班级资料!$G$2</f>
        <v>宽柔一小</v>
      </c>
      <c r="C39" s="90" t="str">
        <f>班级资料!$G$3</f>
        <v>SJK(C) FOON YEW 1</v>
      </c>
      <c r="D39" s="90" t="str">
        <f>班级资料!$G$4</f>
        <v xml:space="preserve">Jalan Kebun Teh </v>
      </c>
      <c r="E39" s="90" t="str">
        <f>班级资料!$G$5</f>
        <v>80250 Johor Bahru, JOHOR</v>
      </c>
      <c r="F39" s="89" t="str">
        <f>班级资料!$G$7</f>
        <v>李晓菁师</v>
      </c>
      <c r="G39" s="89" t="str">
        <f>班级资料!$G$8</f>
        <v>5M</v>
      </c>
      <c r="H39" s="89" t="str">
        <f>班级资料!$G$9</f>
        <v>2016 年</v>
      </c>
      <c r="I39" s="89" t="str">
        <f>班级资料!$G$10</f>
        <v>8 月份</v>
      </c>
      <c r="J39" s="57">
        <f>学生资料!C42</f>
        <v>0</v>
      </c>
      <c r="K39" s="57">
        <f>学生资料!D42</f>
        <v>0</v>
      </c>
      <c r="L39" s="91">
        <f>学生资料!E42</f>
        <v>0</v>
      </c>
      <c r="M39" s="57">
        <f>学生资料!F42</f>
        <v>0</v>
      </c>
      <c r="N39" s="92">
        <f>班级报告!F48</f>
        <v>0</v>
      </c>
      <c r="O39" s="93" t="e">
        <f>VLOOKUP(N39,能力表现!$A$3:$C$8,2)</f>
        <v>#N/A</v>
      </c>
      <c r="P39" s="94" t="e">
        <f>VLOOKUP(N39,能力表现!$A$3:$C$8,3)</f>
        <v>#N/A</v>
      </c>
      <c r="Q39" s="92">
        <f>班级报告!G48</f>
        <v>0</v>
      </c>
      <c r="R39" s="93" t="e">
        <f>VLOOKUP(Q39,能力表现!$A$3:$C$8,2)</f>
        <v>#N/A</v>
      </c>
      <c r="S39" s="94" t="e">
        <f>VLOOKUP(Q39,能力表现!$A$10:$C$15,3)</f>
        <v>#N/A</v>
      </c>
      <c r="T39" s="92">
        <f>班级报告!H48</f>
        <v>0</v>
      </c>
      <c r="U39" s="93" t="e">
        <f>VLOOKUP(T39,能力表现!$A$3:$C$8,2)</f>
        <v>#N/A</v>
      </c>
      <c r="V39" s="94" t="e">
        <f>VLOOKUP(T39,能力表现!$A$17:$C$22,3)</f>
        <v>#N/A</v>
      </c>
      <c r="W39" s="92">
        <f>班级报告!I48</f>
        <v>0</v>
      </c>
      <c r="X39" s="93" t="e">
        <f>VLOOKUP(W39,能力表现!$A$3:$C$8,2)</f>
        <v>#N/A</v>
      </c>
      <c r="Y39" s="94" t="e">
        <f>VLOOKUP(W39,能力表现!$A$25:$C$30,3)</f>
        <v>#N/A</v>
      </c>
      <c r="Z39" s="92">
        <f>班级报告!J48</f>
        <v>0</v>
      </c>
      <c r="AA39" s="93" t="e">
        <f>VLOOKUP(Z39,能力表现!$A$3:$C$8,2)</f>
        <v>#N/A</v>
      </c>
      <c r="AB39" s="94" t="e">
        <f>VLOOKUP(Z39,能力表现!$A$32:$C$37,3)</f>
        <v>#N/A</v>
      </c>
      <c r="AC39" s="92">
        <f>班级报告!K48</f>
        <v>0</v>
      </c>
      <c r="AD39" s="93" t="e">
        <f>VLOOKUP(AC39,能力表现!$A$3:$C$8,2)</f>
        <v>#N/A</v>
      </c>
      <c r="AE39" s="94" t="e">
        <f>VLOOKUP(AC39,能力表现!$A$40:$C$45,3)</f>
        <v>#N/A</v>
      </c>
      <c r="AF39" s="92">
        <f>班级报告!L48</f>
        <v>0</v>
      </c>
      <c r="AG39" s="93" t="e">
        <f>VLOOKUP(AF39,能力表现!$A$3:$C$8,2)</f>
        <v>#N/A</v>
      </c>
      <c r="AH39" s="94" t="e">
        <f>VLOOKUP(AF39,能力表现!$A$47:$C$52,3)</f>
        <v>#N/A</v>
      </c>
      <c r="AI39" s="92">
        <f>班级报告!M48</f>
        <v>0</v>
      </c>
      <c r="AJ39" s="93" t="e">
        <f>VLOOKUP(AI39,能力表现!$A$3:$C$8,2)</f>
        <v>#N/A</v>
      </c>
      <c r="AK39" s="94" t="e">
        <f>VLOOKUP(AI39,能力表现!$A$54:$C$59,3)</f>
        <v>#N/A</v>
      </c>
    </row>
    <row r="40" spans="1:37">
      <c r="A40" s="89">
        <v>39</v>
      </c>
      <c r="B40" s="90" t="str">
        <f>班级资料!$G$2</f>
        <v>宽柔一小</v>
      </c>
      <c r="C40" s="90" t="str">
        <f>班级资料!$G$3</f>
        <v>SJK(C) FOON YEW 1</v>
      </c>
      <c r="D40" s="90" t="str">
        <f>班级资料!$G$4</f>
        <v xml:space="preserve">Jalan Kebun Teh </v>
      </c>
      <c r="E40" s="90" t="str">
        <f>班级资料!$G$5</f>
        <v>80250 Johor Bahru, JOHOR</v>
      </c>
      <c r="F40" s="89" t="str">
        <f>班级资料!$G$7</f>
        <v>李晓菁师</v>
      </c>
      <c r="G40" s="89" t="str">
        <f>班级资料!$G$8</f>
        <v>5M</v>
      </c>
      <c r="H40" s="89" t="str">
        <f>班级资料!$G$9</f>
        <v>2016 年</v>
      </c>
      <c r="I40" s="89" t="str">
        <f>班级资料!$G$10</f>
        <v>8 月份</v>
      </c>
      <c r="J40" s="57">
        <f>学生资料!C43</f>
        <v>0</v>
      </c>
      <c r="K40" s="57">
        <f>学生资料!D43</f>
        <v>0</v>
      </c>
      <c r="L40" s="91">
        <f>学生资料!E43</f>
        <v>0</v>
      </c>
      <c r="M40" s="57">
        <f>学生资料!F43</f>
        <v>0</v>
      </c>
      <c r="N40" s="92">
        <f>班级报告!F49</f>
        <v>0</v>
      </c>
      <c r="O40" s="93" t="e">
        <f>VLOOKUP(N40,能力表现!$A$3:$C$8,2)</f>
        <v>#N/A</v>
      </c>
      <c r="P40" s="94" t="e">
        <f>VLOOKUP(N40,能力表现!$A$3:$C$8,3)</f>
        <v>#N/A</v>
      </c>
      <c r="Q40" s="92">
        <f>班级报告!G49</f>
        <v>0</v>
      </c>
      <c r="R40" s="93" t="e">
        <f>VLOOKUP(Q40,能力表现!$A$3:$C$8,2)</f>
        <v>#N/A</v>
      </c>
      <c r="S40" s="94" t="e">
        <f>VLOOKUP(Q40,能力表现!$A$10:$C$15,3)</f>
        <v>#N/A</v>
      </c>
      <c r="T40" s="92">
        <f>班级报告!H49</f>
        <v>0</v>
      </c>
      <c r="U40" s="93" t="e">
        <f>VLOOKUP(T40,能力表现!$A$3:$C$8,2)</f>
        <v>#N/A</v>
      </c>
      <c r="V40" s="94" t="e">
        <f>VLOOKUP(T40,能力表现!$A$17:$C$22,3)</f>
        <v>#N/A</v>
      </c>
      <c r="W40" s="92">
        <f>班级报告!I49</f>
        <v>0</v>
      </c>
      <c r="X40" s="93" t="e">
        <f>VLOOKUP(W40,能力表现!$A$3:$C$8,2)</f>
        <v>#N/A</v>
      </c>
      <c r="Y40" s="94" t="e">
        <f>VLOOKUP(W40,能力表现!$A$25:$C$30,3)</f>
        <v>#N/A</v>
      </c>
      <c r="Z40" s="92">
        <f>班级报告!J49</f>
        <v>0</v>
      </c>
      <c r="AA40" s="93" t="e">
        <f>VLOOKUP(Z40,能力表现!$A$3:$C$8,2)</f>
        <v>#N/A</v>
      </c>
      <c r="AB40" s="94" t="e">
        <f>VLOOKUP(Z40,能力表现!$A$32:$C$37,3)</f>
        <v>#N/A</v>
      </c>
      <c r="AC40" s="92">
        <f>班级报告!K49</f>
        <v>0</v>
      </c>
      <c r="AD40" s="93" t="e">
        <f>VLOOKUP(AC40,能力表现!$A$3:$C$8,2)</f>
        <v>#N/A</v>
      </c>
      <c r="AE40" s="94" t="e">
        <f>VLOOKUP(AC40,能力表现!$A$40:$C$45,3)</f>
        <v>#N/A</v>
      </c>
      <c r="AF40" s="92">
        <f>班级报告!L49</f>
        <v>0</v>
      </c>
      <c r="AG40" s="93" t="e">
        <f>VLOOKUP(AF40,能力表现!$A$3:$C$8,2)</f>
        <v>#N/A</v>
      </c>
      <c r="AH40" s="94" t="e">
        <f>VLOOKUP(AF40,能力表现!$A$47:$C$52,3)</f>
        <v>#N/A</v>
      </c>
      <c r="AI40" s="92">
        <f>班级报告!M49</f>
        <v>0</v>
      </c>
      <c r="AJ40" s="93" t="e">
        <f>VLOOKUP(AI40,能力表现!$A$3:$C$8,2)</f>
        <v>#N/A</v>
      </c>
      <c r="AK40" s="94" t="e">
        <f>VLOOKUP(AI40,能力表现!$A$54:$C$59,3)</f>
        <v>#N/A</v>
      </c>
    </row>
    <row r="41" spans="1:37">
      <c r="A41" s="89">
        <v>40</v>
      </c>
      <c r="B41" s="90" t="str">
        <f>班级资料!$G$2</f>
        <v>宽柔一小</v>
      </c>
      <c r="C41" s="90" t="str">
        <f>班级资料!$G$3</f>
        <v>SJK(C) FOON YEW 1</v>
      </c>
      <c r="D41" s="90" t="str">
        <f>班级资料!$G$4</f>
        <v xml:space="preserve">Jalan Kebun Teh </v>
      </c>
      <c r="E41" s="90" t="str">
        <f>班级资料!$G$5</f>
        <v>80250 Johor Bahru, JOHOR</v>
      </c>
      <c r="F41" s="89" t="str">
        <f>班级资料!$G$7</f>
        <v>李晓菁师</v>
      </c>
      <c r="G41" s="89" t="str">
        <f>班级资料!$G$8</f>
        <v>5M</v>
      </c>
      <c r="H41" s="89" t="str">
        <f>班级资料!$G$9</f>
        <v>2016 年</v>
      </c>
      <c r="I41" s="89" t="str">
        <f>班级资料!$G$10</f>
        <v>8 月份</v>
      </c>
      <c r="J41" s="57">
        <f>学生资料!C44</f>
        <v>0</v>
      </c>
      <c r="K41" s="57">
        <f>学生资料!D44</f>
        <v>0</v>
      </c>
      <c r="L41" s="91">
        <f>学生资料!E44</f>
        <v>0</v>
      </c>
      <c r="M41" s="57">
        <f>学生资料!F44</f>
        <v>0</v>
      </c>
      <c r="N41" s="92">
        <f>班级报告!F50</f>
        <v>0</v>
      </c>
      <c r="O41" s="93" t="e">
        <f>VLOOKUP(N41,能力表现!$A$3:$C$8,2)</f>
        <v>#N/A</v>
      </c>
      <c r="P41" s="94" t="e">
        <f>VLOOKUP(N41,能力表现!$A$3:$C$8,3)</f>
        <v>#N/A</v>
      </c>
      <c r="Q41" s="92">
        <f>班级报告!G50</f>
        <v>0</v>
      </c>
      <c r="R41" s="93" t="e">
        <f>VLOOKUP(Q41,能力表现!$A$3:$C$8,2)</f>
        <v>#N/A</v>
      </c>
      <c r="S41" s="94" t="e">
        <f>VLOOKUP(Q41,能力表现!$A$10:$C$15,3)</f>
        <v>#N/A</v>
      </c>
      <c r="T41" s="92">
        <f>班级报告!H50</f>
        <v>0</v>
      </c>
      <c r="U41" s="93" t="e">
        <f>VLOOKUP(T41,能力表现!$A$3:$C$8,2)</f>
        <v>#N/A</v>
      </c>
      <c r="V41" s="94" t="e">
        <f>VLOOKUP(T41,能力表现!$A$17:$C$22,3)</f>
        <v>#N/A</v>
      </c>
      <c r="W41" s="92">
        <f>班级报告!I50</f>
        <v>0</v>
      </c>
      <c r="X41" s="93" t="e">
        <f>VLOOKUP(W41,能力表现!$A$3:$C$8,2)</f>
        <v>#N/A</v>
      </c>
      <c r="Y41" s="94" t="e">
        <f>VLOOKUP(W41,能力表现!$A$25:$C$30,3)</f>
        <v>#N/A</v>
      </c>
      <c r="Z41" s="92">
        <f>班级报告!J50</f>
        <v>0</v>
      </c>
      <c r="AA41" s="93" t="e">
        <f>VLOOKUP(Z41,能力表现!$A$3:$C$8,2)</f>
        <v>#N/A</v>
      </c>
      <c r="AB41" s="94" t="e">
        <f>VLOOKUP(Z41,能力表现!$A$32:$C$37,3)</f>
        <v>#N/A</v>
      </c>
      <c r="AC41" s="92">
        <f>班级报告!K50</f>
        <v>0</v>
      </c>
      <c r="AD41" s="93" t="e">
        <f>VLOOKUP(AC41,能力表现!$A$3:$C$8,2)</f>
        <v>#N/A</v>
      </c>
      <c r="AE41" s="94" t="e">
        <f>VLOOKUP(AC41,能力表现!$A$40:$C$45,3)</f>
        <v>#N/A</v>
      </c>
      <c r="AF41" s="92">
        <f>班级报告!L50</f>
        <v>0</v>
      </c>
      <c r="AG41" s="93" t="e">
        <f>VLOOKUP(AF41,能力表现!$A$3:$C$8,2)</f>
        <v>#N/A</v>
      </c>
      <c r="AH41" s="94" t="e">
        <f>VLOOKUP(AF41,能力表现!$A$47:$C$52,3)</f>
        <v>#N/A</v>
      </c>
      <c r="AI41" s="92">
        <f>班级报告!M50</f>
        <v>0</v>
      </c>
      <c r="AJ41" s="93" t="e">
        <f>VLOOKUP(AI41,能力表现!$A$3:$C$8,2)</f>
        <v>#N/A</v>
      </c>
      <c r="AK41" s="94" t="e">
        <f>VLOOKUP(AI41,能力表现!$A$54:$C$59,3)</f>
        <v>#N/A</v>
      </c>
    </row>
    <row r="42" spans="1:37">
      <c r="A42" s="89">
        <v>41</v>
      </c>
      <c r="B42" s="90" t="str">
        <f>班级资料!$G$2</f>
        <v>宽柔一小</v>
      </c>
      <c r="C42" s="90" t="str">
        <f>班级资料!$G$3</f>
        <v>SJK(C) FOON YEW 1</v>
      </c>
      <c r="D42" s="90" t="str">
        <f>班级资料!$G$4</f>
        <v xml:space="preserve">Jalan Kebun Teh </v>
      </c>
      <c r="E42" s="90" t="str">
        <f>班级资料!$G$5</f>
        <v>80250 Johor Bahru, JOHOR</v>
      </c>
      <c r="F42" s="89" t="str">
        <f>班级资料!$G$7</f>
        <v>李晓菁师</v>
      </c>
      <c r="G42" s="89" t="str">
        <f>班级资料!$G$8</f>
        <v>5M</v>
      </c>
      <c r="H42" s="89" t="str">
        <f>班级资料!$G$9</f>
        <v>2016 年</v>
      </c>
      <c r="I42" s="89" t="str">
        <f>班级资料!$G$10</f>
        <v>8 月份</v>
      </c>
      <c r="J42" s="57">
        <f>学生资料!C45</f>
        <v>0</v>
      </c>
      <c r="K42" s="57">
        <f>学生资料!D45</f>
        <v>0</v>
      </c>
      <c r="L42" s="91">
        <f>学生资料!E45</f>
        <v>0</v>
      </c>
      <c r="M42" s="57">
        <f>学生资料!F45</f>
        <v>0</v>
      </c>
      <c r="N42" s="92">
        <f>班级报告!F51</f>
        <v>0</v>
      </c>
      <c r="O42" s="93" t="e">
        <f>VLOOKUP(N42,能力表现!$A$3:$C$8,2)</f>
        <v>#N/A</v>
      </c>
      <c r="P42" s="94" t="e">
        <f>VLOOKUP(N42,能力表现!$A$3:$C$8,3)</f>
        <v>#N/A</v>
      </c>
      <c r="Q42" s="92">
        <f>班级报告!G51</f>
        <v>0</v>
      </c>
      <c r="R42" s="93" t="e">
        <f>VLOOKUP(Q42,能力表现!$A$3:$C$8,2)</f>
        <v>#N/A</v>
      </c>
      <c r="S42" s="94" t="e">
        <f>VLOOKUP(Q42,能力表现!$A$10:$C$15,3)</f>
        <v>#N/A</v>
      </c>
      <c r="T42" s="92">
        <f>班级报告!H51</f>
        <v>0</v>
      </c>
      <c r="U42" s="93" t="e">
        <f>VLOOKUP(T42,能力表现!$A$3:$C$8,2)</f>
        <v>#N/A</v>
      </c>
      <c r="V42" s="94" t="e">
        <f>VLOOKUP(T42,能力表现!$A$17:$C$22,3)</f>
        <v>#N/A</v>
      </c>
      <c r="W42" s="92">
        <f>班级报告!I51</f>
        <v>0</v>
      </c>
      <c r="X42" s="93" t="e">
        <f>VLOOKUP(W42,能力表现!$A$3:$C$8,2)</f>
        <v>#N/A</v>
      </c>
      <c r="Y42" s="94" t="e">
        <f>VLOOKUP(W42,能力表现!$A$25:$C$30,3)</f>
        <v>#N/A</v>
      </c>
      <c r="Z42" s="92">
        <f>班级报告!J51</f>
        <v>0</v>
      </c>
      <c r="AA42" s="93" t="e">
        <f>VLOOKUP(Z42,能力表现!$A$3:$C$8,2)</f>
        <v>#N/A</v>
      </c>
      <c r="AB42" s="94" t="e">
        <f>VLOOKUP(Z42,能力表现!$A$32:$C$37,3)</f>
        <v>#N/A</v>
      </c>
      <c r="AC42" s="92">
        <f>班级报告!K51</f>
        <v>0</v>
      </c>
      <c r="AD42" s="93" t="e">
        <f>VLOOKUP(AC42,能力表现!$A$3:$C$8,2)</f>
        <v>#N/A</v>
      </c>
      <c r="AE42" s="94" t="e">
        <f>VLOOKUP(AC42,能力表现!$A$40:$C$45,3)</f>
        <v>#N/A</v>
      </c>
      <c r="AF42" s="92">
        <f>班级报告!L51</f>
        <v>0</v>
      </c>
      <c r="AG42" s="93" t="e">
        <f>VLOOKUP(AF42,能力表现!$A$3:$C$8,2)</f>
        <v>#N/A</v>
      </c>
      <c r="AH42" s="94" t="e">
        <f>VLOOKUP(AF42,能力表现!$A$47:$C$52,3)</f>
        <v>#N/A</v>
      </c>
      <c r="AI42" s="92">
        <f>班级报告!M51</f>
        <v>0</v>
      </c>
      <c r="AJ42" s="93" t="e">
        <f>VLOOKUP(AI42,能力表现!$A$3:$C$8,2)</f>
        <v>#N/A</v>
      </c>
      <c r="AK42" s="94" t="e">
        <f>VLOOKUP(AI42,能力表现!$A$54:$C$59,3)</f>
        <v>#N/A</v>
      </c>
    </row>
    <row r="43" spans="1:37">
      <c r="A43" s="89">
        <v>42</v>
      </c>
      <c r="B43" s="90" t="str">
        <f>班级资料!$G$2</f>
        <v>宽柔一小</v>
      </c>
      <c r="C43" s="90" t="str">
        <f>班级资料!$G$3</f>
        <v>SJK(C) FOON YEW 1</v>
      </c>
      <c r="D43" s="90" t="str">
        <f>班级资料!$G$4</f>
        <v xml:space="preserve">Jalan Kebun Teh </v>
      </c>
      <c r="E43" s="90" t="str">
        <f>班级资料!$G$5</f>
        <v>80250 Johor Bahru, JOHOR</v>
      </c>
      <c r="F43" s="89" t="str">
        <f>班级资料!$G$7</f>
        <v>李晓菁师</v>
      </c>
      <c r="G43" s="89" t="str">
        <f>班级资料!$G$8</f>
        <v>5M</v>
      </c>
      <c r="H43" s="89" t="str">
        <f>班级资料!$G$9</f>
        <v>2016 年</v>
      </c>
      <c r="I43" s="89" t="str">
        <f>班级资料!$G$10</f>
        <v>8 月份</v>
      </c>
      <c r="J43" s="57">
        <f>学生资料!C46</f>
        <v>0</v>
      </c>
      <c r="K43" s="57">
        <f>学生资料!D46</f>
        <v>0</v>
      </c>
      <c r="L43" s="91">
        <f>学生资料!E46</f>
        <v>0</v>
      </c>
      <c r="M43" s="57">
        <f>学生资料!F46</f>
        <v>0</v>
      </c>
      <c r="N43" s="92">
        <f>班级报告!F52</f>
        <v>0</v>
      </c>
      <c r="O43" s="93" t="e">
        <f>VLOOKUP(N43,能力表现!$A$3:$C$8,2)</f>
        <v>#N/A</v>
      </c>
      <c r="P43" s="94" t="e">
        <f>VLOOKUP(N43,能力表现!$A$3:$C$8,3)</f>
        <v>#N/A</v>
      </c>
      <c r="Q43" s="92">
        <f>班级报告!G52</f>
        <v>0</v>
      </c>
      <c r="R43" s="93" t="e">
        <f>VLOOKUP(Q43,能力表现!$A$3:$C$8,2)</f>
        <v>#N/A</v>
      </c>
      <c r="S43" s="94" t="e">
        <f>VLOOKUP(Q43,能力表现!$A$10:$C$15,3)</f>
        <v>#N/A</v>
      </c>
      <c r="T43" s="92">
        <f>班级报告!H52</f>
        <v>0</v>
      </c>
      <c r="U43" s="93" t="e">
        <f>VLOOKUP(T43,能力表现!$A$3:$C$8,2)</f>
        <v>#N/A</v>
      </c>
      <c r="V43" s="94" t="e">
        <f>VLOOKUP(T43,能力表现!$A$17:$C$22,3)</f>
        <v>#N/A</v>
      </c>
      <c r="W43" s="92">
        <f>班级报告!I52</f>
        <v>0</v>
      </c>
      <c r="X43" s="93" t="e">
        <f>VLOOKUP(W43,能力表现!$A$3:$C$8,2)</f>
        <v>#N/A</v>
      </c>
      <c r="Y43" s="94" t="e">
        <f>VLOOKUP(W43,能力表现!$A$25:$C$30,3)</f>
        <v>#N/A</v>
      </c>
      <c r="Z43" s="92">
        <f>班级报告!J52</f>
        <v>0</v>
      </c>
      <c r="AA43" s="93" t="e">
        <f>VLOOKUP(Z43,能力表现!$A$3:$C$8,2)</f>
        <v>#N/A</v>
      </c>
      <c r="AB43" s="94" t="e">
        <f>VLOOKUP(Z43,能力表现!$A$32:$C$37,3)</f>
        <v>#N/A</v>
      </c>
      <c r="AC43" s="92">
        <f>班级报告!K52</f>
        <v>0</v>
      </c>
      <c r="AD43" s="93" t="e">
        <f>VLOOKUP(AC43,能力表现!$A$3:$C$8,2)</f>
        <v>#N/A</v>
      </c>
      <c r="AE43" s="94" t="e">
        <f>VLOOKUP(AC43,能力表现!$A$40:$C$45,3)</f>
        <v>#N/A</v>
      </c>
      <c r="AF43" s="92">
        <f>班级报告!L52</f>
        <v>0</v>
      </c>
      <c r="AG43" s="93" t="e">
        <f>VLOOKUP(AF43,能力表现!$A$3:$C$8,2)</f>
        <v>#N/A</v>
      </c>
      <c r="AH43" s="94" t="e">
        <f>VLOOKUP(AF43,能力表现!$A$47:$C$52,3)</f>
        <v>#N/A</v>
      </c>
      <c r="AI43" s="92">
        <f>班级报告!M52</f>
        <v>0</v>
      </c>
      <c r="AJ43" s="93" t="e">
        <f>VLOOKUP(AI43,能力表现!$A$3:$C$8,2)</f>
        <v>#N/A</v>
      </c>
      <c r="AK43" s="94" t="e">
        <f>VLOOKUP(AI43,能力表现!$A$54:$C$59,3)</f>
        <v>#N/A</v>
      </c>
    </row>
    <row r="44" spans="1:37">
      <c r="A44" s="89">
        <v>43</v>
      </c>
      <c r="B44" s="90" t="str">
        <f>班级资料!$G$2</f>
        <v>宽柔一小</v>
      </c>
      <c r="C44" s="90" t="str">
        <f>班级资料!$G$3</f>
        <v>SJK(C) FOON YEW 1</v>
      </c>
      <c r="D44" s="90" t="str">
        <f>班级资料!$G$4</f>
        <v xml:space="preserve">Jalan Kebun Teh </v>
      </c>
      <c r="E44" s="90" t="str">
        <f>班级资料!$G$5</f>
        <v>80250 Johor Bahru, JOHOR</v>
      </c>
      <c r="F44" s="89" t="str">
        <f>班级资料!$G$7</f>
        <v>李晓菁师</v>
      </c>
      <c r="G44" s="89" t="str">
        <f>班级资料!$G$8</f>
        <v>5M</v>
      </c>
      <c r="H44" s="89" t="str">
        <f>班级资料!$G$9</f>
        <v>2016 年</v>
      </c>
      <c r="I44" s="89" t="str">
        <f>班级资料!$G$10</f>
        <v>8 月份</v>
      </c>
      <c r="J44" s="57">
        <f>学生资料!C47</f>
        <v>0</v>
      </c>
      <c r="K44" s="57">
        <f>学生资料!D47</f>
        <v>0</v>
      </c>
      <c r="L44" s="91">
        <f>学生资料!E47</f>
        <v>0</v>
      </c>
      <c r="M44" s="57">
        <f>学生资料!F47</f>
        <v>0</v>
      </c>
      <c r="N44" s="92">
        <f>班级报告!F53</f>
        <v>0</v>
      </c>
      <c r="O44" s="93" t="e">
        <f>VLOOKUP(N44,能力表现!$A$3:$C$8,2)</f>
        <v>#N/A</v>
      </c>
      <c r="P44" s="94" t="e">
        <f>VLOOKUP(N44,能力表现!$A$3:$C$8,3)</f>
        <v>#N/A</v>
      </c>
      <c r="Q44" s="92">
        <f>班级报告!G53</f>
        <v>0</v>
      </c>
      <c r="R44" s="93" t="e">
        <f>VLOOKUP(Q44,能力表现!$A$3:$C$8,2)</f>
        <v>#N/A</v>
      </c>
      <c r="S44" s="94" t="e">
        <f>VLOOKUP(Q44,能力表现!$A$10:$C$15,3)</f>
        <v>#N/A</v>
      </c>
      <c r="T44" s="92">
        <f>班级报告!H53</f>
        <v>0</v>
      </c>
      <c r="U44" s="93" t="e">
        <f>VLOOKUP(T44,能力表现!$A$3:$C$8,2)</f>
        <v>#N/A</v>
      </c>
      <c r="V44" s="94" t="e">
        <f>VLOOKUP(T44,能力表现!$A$17:$C$22,3)</f>
        <v>#N/A</v>
      </c>
      <c r="W44" s="92">
        <f>班级报告!I53</f>
        <v>0</v>
      </c>
      <c r="X44" s="93" t="e">
        <f>VLOOKUP(W44,能力表现!$A$3:$C$8,2)</f>
        <v>#N/A</v>
      </c>
      <c r="Y44" s="94" t="e">
        <f>VLOOKUP(W44,能力表现!$A$25:$C$30,3)</f>
        <v>#N/A</v>
      </c>
      <c r="Z44" s="92">
        <f>班级报告!J53</f>
        <v>0</v>
      </c>
      <c r="AA44" s="93" t="e">
        <f>VLOOKUP(Z44,能力表现!$A$3:$C$8,2)</f>
        <v>#N/A</v>
      </c>
      <c r="AB44" s="94" t="e">
        <f>VLOOKUP(Z44,能力表现!$A$32:$C$37,3)</f>
        <v>#N/A</v>
      </c>
      <c r="AC44" s="92">
        <f>班级报告!K53</f>
        <v>0</v>
      </c>
      <c r="AD44" s="93" t="e">
        <f>VLOOKUP(AC44,能力表现!$A$3:$C$8,2)</f>
        <v>#N/A</v>
      </c>
      <c r="AE44" s="94" t="e">
        <f>VLOOKUP(AC44,能力表现!$A$40:$C$45,3)</f>
        <v>#N/A</v>
      </c>
      <c r="AF44" s="92">
        <f>班级报告!L53</f>
        <v>0</v>
      </c>
      <c r="AG44" s="93" t="e">
        <f>VLOOKUP(AF44,能力表现!$A$3:$C$8,2)</f>
        <v>#N/A</v>
      </c>
      <c r="AH44" s="94" t="e">
        <f>VLOOKUP(AF44,能力表现!$A$47:$C$52,3)</f>
        <v>#N/A</v>
      </c>
      <c r="AI44" s="92">
        <f>班级报告!M53</f>
        <v>0</v>
      </c>
      <c r="AJ44" s="93" t="e">
        <f>VLOOKUP(AI44,能力表现!$A$3:$C$8,2)</f>
        <v>#N/A</v>
      </c>
      <c r="AK44" s="94" t="e">
        <f>VLOOKUP(AI44,能力表现!$A$54:$C$59,3)</f>
        <v>#N/A</v>
      </c>
    </row>
    <row r="45" spans="1:37">
      <c r="A45" s="89">
        <v>44</v>
      </c>
      <c r="B45" s="90" t="str">
        <f>班级资料!$G$2</f>
        <v>宽柔一小</v>
      </c>
      <c r="C45" s="90" t="str">
        <f>班级资料!$G$3</f>
        <v>SJK(C) FOON YEW 1</v>
      </c>
      <c r="D45" s="90" t="str">
        <f>班级资料!$G$4</f>
        <v xml:space="preserve">Jalan Kebun Teh </v>
      </c>
      <c r="E45" s="90" t="str">
        <f>班级资料!$G$5</f>
        <v>80250 Johor Bahru, JOHOR</v>
      </c>
      <c r="F45" s="89" t="str">
        <f>班级资料!$G$7</f>
        <v>李晓菁师</v>
      </c>
      <c r="G45" s="89" t="str">
        <f>班级资料!$G$8</f>
        <v>5M</v>
      </c>
      <c r="H45" s="89" t="str">
        <f>班级资料!$G$9</f>
        <v>2016 年</v>
      </c>
      <c r="I45" s="89" t="str">
        <f>班级资料!$G$10</f>
        <v>8 月份</v>
      </c>
      <c r="J45" s="57">
        <f>学生资料!C48</f>
        <v>0</v>
      </c>
      <c r="K45" s="57">
        <f>学生资料!D48</f>
        <v>0</v>
      </c>
      <c r="L45" s="91">
        <f>学生资料!E48</f>
        <v>0</v>
      </c>
      <c r="M45" s="57">
        <f>学生资料!F48</f>
        <v>0</v>
      </c>
      <c r="N45" s="92">
        <f>班级报告!F54</f>
        <v>0</v>
      </c>
      <c r="O45" s="93" t="e">
        <f>VLOOKUP(N45,能力表现!$A$3:$C$8,2)</f>
        <v>#N/A</v>
      </c>
      <c r="P45" s="94" t="e">
        <f>VLOOKUP(N45,能力表现!$A$3:$C$8,3)</f>
        <v>#N/A</v>
      </c>
      <c r="Q45" s="92">
        <f>班级报告!G54</f>
        <v>0</v>
      </c>
      <c r="R45" s="93" t="e">
        <f>VLOOKUP(Q45,能力表现!$A$3:$C$8,2)</f>
        <v>#N/A</v>
      </c>
      <c r="S45" s="94" t="e">
        <f>VLOOKUP(Q45,能力表现!$A$10:$C$15,3)</f>
        <v>#N/A</v>
      </c>
      <c r="T45" s="92">
        <f>班级报告!H54</f>
        <v>0</v>
      </c>
      <c r="U45" s="93" t="e">
        <f>VLOOKUP(T45,能力表现!$A$3:$C$8,2)</f>
        <v>#N/A</v>
      </c>
      <c r="V45" s="94" t="e">
        <f>VLOOKUP(T45,能力表现!$A$17:$C$22,3)</f>
        <v>#N/A</v>
      </c>
      <c r="W45" s="92">
        <f>班级报告!I54</f>
        <v>0</v>
      </c>
      <c r="X45" s="93" t="e">
        <f>VLOOKUP(W45,能力表现!$A$3:$C$8,2)</f>
        <v>#N/A</v>
      </c>
      <c r="Y45" s="94" t="e">
        <f>VLOOKUP(W45,能力表现!$A$25:$C$30,3)</f>
        <v>#N/A</v>
      </c>
      <c r="Z45" s="92">
        <f>班级报告!J54</f>
        <v>0</v>
      </c>
      <c r="AA45" s="93" t="e">
        <f>VLOOKUP(Z45,能力表现!$A$3:$C$8,2)</f>
        <v>#N/A</v>
      </c>
      <c r="AB45" s="94" t="e">
        <f>VLOOKUP(Z45,能力表现!$A$32:$C$37,3)</f>
        <v>#N/A</v>
      </c>
      <c r="AC45" s="92">
        <f>班级报告!K54</f>
        <v>0</v>
      </c>
      <c r="AD45" s="93" t="e">
        <f>VLOOKUP(AC45,能力表现!$A$3:$C$8,2)</f>
        <v>#N/A</v>
      </c>
      <c r="AE45" s="94" t="e">
        <f>VLOOKUP(AC45,能力表现!$A$40:$C$45,3)</f>
        <v>#N/A</v>
      </c>
      <c r="AF45" s="92">
        <f>班级报告!L54</f>
        <v>0</v>
      </c>
      <c r="AG45" s="93" t="e">
        <f>VLOOKUP(AF45,能力表现!$A$3:$C$8,2)</f>
        <v>#N/A</v>
      </c>
      <c r="AH45" s="94" t="e">
        <f>VLOOKUP(AF45,能力表现!$A$47:$C$52,3)</f>
        <v>#N/A</v>
      </c>
      <c r="AI45" s="92">
        <f>班级报告!M54</f>
        <v>0</v>
      </c>
      <c r="AJ45" s="93" t="e">
        <f>VLOOKUP(AI45,能力表现!$A$3:$C$8,2)</f>
        <v>#N/A</v>
      </c>
      <c r="AK45" s="94" t="e">
        <f>VLOOKUP(AI45,能力表现!$A$54:$C$59,3)</f>
        <v>#N/A</v>
      </c>
    </row>
    <row r="46" spans="1:37">
      <c r="A46" s="89">
        <v>45</v>
      </c>
      <c r="B46" s="90" t="str">
        <f>班级资料!$G$2</f>
        <v>宽柔一小</v>
      </c>
      <c r="C46" s="90" t="str">
        <f>班级资料!$G$3</f>
        <v>SJK(C) FOON YEW 1</v>
      </c>
      <c r="D46" s="90" t="str">
        <f>班级资料!$G$4</f>
        <v xml:space="preserve">Jalan Kebun Teh </v>
      </c>
      <c r="E46" s="90" t="str">
        <f>班级资料!$G$5</f>
        <v>80250 Johor Bahru, JOHOR</v>
      </c>
      <c r="F46" s="89" t="str">
        <f>班级资料!$G$7</f>
        <v>李晓菁师</v>
      </c>
      <c r="G46" s="89" t="str">
        <f>班级资料!$G$8</f>
        <v>5M</v>
      </c>
      <c r="H46" s="89" t="str">
        <f>班级资料!$G$9</f>
        <v>2016 年</v>
      </c>
      <c r="I46" s="89" t="str">
        <f>班级资料!$G$10</f>
        <v>8 月份</v>
      </c>
      <c r="J46" s="57">
        <f>学生资料!C49</f>
        <v>0</v>
      </c>
      <c r="K46" s="57">
        <f>学生资料!D49</f>
        <v>0</v>
      </c>
      <c r="L46" s="91">
        <f>学生资料!E49</f>
        <v>0</v>
      </c>
      <c r="M46" s="57">
        <f>学生资料!F49</f>
        <v>0</v>
      </c>
      <c r="N46" s="92">
        <f>班级报告!F55</f>
        <v>0</v>
      </c>
      <c r="O46" s="93" t="e">
        <f>VLOOKUP(N46,能力表现!$A$3:$C$8,2)</f>
        <v>#N/A</v>
      </c>
      <c r="P46" s="94" t="e">
        <f>VLOOKUP(N46,能力表现!$A$3:$C$8,3)</f>
        <v>#N/A</v>
      </c>
      <c r="Q46" s="92">
        <f>班级报告!G55</f>
        <v>0</v>
      </c>
      <c r="R46" s="93" t="e">
        <f>VLOOKUP(Q46,能力表现!$A$3:$C$8,2)</f>
        <v>#N/A</v>
      </c>
      <c r="S46" s="94" t="e">
        <f>VLOOKUP(Q46,能力表现!$A$10:$C$15,3)</f>
        <v>#N/A</v>
      </c>
      <c r="T46" s="92">
        <f>班级报告!H55</f>
        <v>0</v>
      </c>
      <c r="U46" s="93" t="e">
        <f>VLOOKUP(T46,能力表现!$A$3:$C$8,2)</f>
        <v>#N/A</v>
      </c>
      <c r="V46" s="94" t="e">
        <f>VLOOKUP(T46,能力表现!$A$17:$C$22,3)</f>
        <v>#N/A</v>
      </c>
      <c r="W46" s="92">
        <f>班级报告!I55</f>
        <v>0</v>
      </c>
      <c r="X46" s="93" t="e">
        <f>VLOOKUP(W46,能力表现!$A$3:$C$8,2)</f>
        <v>#N/A</v>
      </c>
      <c r="Y46" s="94" t="e">
        <f>VLOOKUP(W46,能力表现!$A$25:$C$30,3)</f>
        <v>#N/A</v>
      </c>
      <c r="Z46" s="92">
        <f>班级报告!J55</f>
        <v>0</v>
      </c>
      <c r="AA46" s="93" t="e">
        <f>VLOOKUP(Z46,能力表现!$A$3:$C$8,2)</f>
        <v>#N/A</v>
      </c>
      <c r="AB46" s="94" t="e">
        <f>VLOOKUP(Z46,能力表现!$A$32:$C$37,3)</f>
        <v>#N/A</v>
      </c>
      <c r="AC46" s="92">
        <f>班级报告!K55</f>
        <v>0</v>
      </c>
      <c r="AD46" s="93" t="e">
        <f>VLOOKUP(AC46,能力表现!$A$3:$C$8,2)</f>
        <v>#N/A</v>
      </c>
      <c r="AE46" s="94" t="e">
        <f>VLOOKUP(AC46,能力表现!$A$40:$C$45,3)</f>
        <v>#N/A</v>
      </c>
      <c r="AF46" s="92">
        <f>班级报告!L55</f>
        <v>0</v>
      </c>
      <c r="AG46" s="93" t="e">
        <f>VLOOKUP(AF46,能力表现!$A$3:$C$8,2)</f>
        <v>#N/A</v>
      </c>
      <c r="AH46" s="94" t="e">
        <f>VLOOKUP(AF46,能力表现!$A$47:$C$52,3)</f>
        <v>#N/A</v>
      </c>
      <c r="AI46" s="92">
        <f>班级报告!M55</f>
        <v>0</v>
      </c>
      <c r="AJ46" s="93" t="e">
        <f>VLOOKUP(AI46,能力表现!$A$3:$C$8,2)</f>
        <v>#N/A</v>
      </c>
      <c r="AK46" s="94" t="e">
        <f>VLOOKUP(AI46,能力表现!$A$54:$C$59,3)</f>
        <v>#N/A</v>
      </c>
    </row>
    <row r="47" spans="1:37">
      <c r="A47" s="89">
        <v>46</v>
      </c>
      <c r="B47" s="90" t="str">
        <f>班级资料!$G$2</f>
        <v>宽柔一小</v>
      </c>
      <c r="C47" s="90" t="str">
        <f>班级资料!$G$3</f>
        <v>SJK(C) FOON YEW 1</v>
      </c>
      <c r="D47" s="90" t="str">
        <f>班级资料!$G$4</f>
        <v xml:space="preserve">Jalan Kebun Teh </v>
      </c>
      <c r="E47" s="90" t="str">
        <f>班级资料!$G$5</f>
        <v>80250 Johor Bahru, JOHOR</v>
      </c>
      <c r="F47" s="89" t="str">
        <f>班级资料!$G$7</f>
        <v>李晓菁师</v>
      </c>
      <c r="G47" s="89" t="str">
        <f>班级资料!$G$8</f>
        <v>5M</v>
      </c>
      <c r="H47" s="89" t="str">
        <f>班级资料!$G$9</f>
        <v>2016 年</v>
      </c>
      <c r="I47" s="89" t="str">
        <f>班级资料!$G$10</f>
        <v>8 月份</v>
      </c>
      <c r="J47" s="57">
        <f>学生资料!C50</f>
        <v>0</v>
      </c>
      <c r="K47" s="57">
        <f>学生资料!D50</f>
        <v>0</v>
      </c>
      <c r="L47" s="91">
        <f>学生资料!E50</f>
        <v>0</v>
      </c>
      <c r="M47" s="57">
        <f>学生资料!F50</f>
        <v>0</v>
      </c>
      <c r="N47" s="92">
        <f>班级报告!F56</f>
        <v>0</v>
      </c>
      <c r="O47" s="93" t="e">
        <f>VLOOKUP(N47,能力表现!$A$3:$C$8,2)</f>
        <v>#N/A</v>
      </c>
      <c r="P47" s="94" t="e">
        <f>VLOOKUP(N47,能力表现!$A$3:$C$8,3)</f>
        <v>#N/A</v>
      </c>
      <c r="Q47" s="92">
        <f>班级报告!G56</f>
        <v>0</v>
      </c>
      <c r="R47" s="93" t="e">
        <f>VLOOKUP(Q47,能力表现!$A$3:$C$8,2)</f>
        <v>#N/A</v>
      </c>
      <c r="S47" s="94" t="e">
        <f>VLOOKUP(Q47,能力表现!$A$10:$C$15,3)</f>
        <v>#N/A</v>
      </c>
      <c r="T47" s="92">
        <f>班级报告!H56</f>
        <v>0</v>
      </c>
      <c r="U47" s="93" t="e">
        <f>VLOOKUP(T47,能力表现!$A$3:$C$8,2)</f>
        <v>#N/A</v>
      </c>
      <c r="V47" s="94" t="e">
        <f>VLOOKUP(T47,能力表现!$A$17:$C$22,3)</f>
        <v>#N/A</v>
      </c>
      <c r="W47" s="92">
        <f>班级报告!I56</f>
        <v>0</v>
      </c>
      <c r="X47" s="93" t="e">
        <f>VLOOKUP(W47,能力表现!$A$3:$C$8,2)</f>
        <v>#N/A</v>
      </c>
      <c r="Y47" s="94" t="e">
        <f>VLOOKUP(W47,能力表现!$A$25:$C$30,3)</f>
        <v>#N/A</v>
      </c>
      <c r="Z47" s="92">
        <f>班级报告!J56</f>
        <v>0</v>
      </c>
      <c r="AA47" s="93" t="e">
        <f>VLOOKUP(Z47,能力表现!$A$3:$C$8,2)</f>
        <v>#N/A</v>
      </c>
      <c r="AB47" s="94" t="e">
        <f>VLOOKUP(Z47,能力表现!$A$32:$C$37,3)</f>
        <v>#N/A</v>
      </c>
      <c r="AC47" s="92">
        <f>班级报告!K56</f>
        <v>0</v>
      </c>
      <c r="AD47" s="93" t="e">
        <f>VLOOKUP(AC47,能力表现!$A$3:$C$8,2)</f>
        <v>#N/A</v>
      </c>
      <c r="AE47" s="94" t="e">
        <f>VLOOKUP(AC47,能力表现!$A$40:$C$45,3)</f>
        <v>#N/A</v>
      </c>
      <c r="AF47" s="92">
        <f>班级报告!L56</f>
        <v>0</v>
      </c>
      <c r="AG47" s="93" t="e">
        <f>VLOOKUP(AF47,能力表现!$A$3:$C$8,2)</f>
        <v>#N/A</v>
      </c>
      <c r="AH47" s="94" t="e">
        <f>VLOOKUP(AF47,能力表现!$A$47:$C$52,3)</f>
        <v>#N/A</v>
      </c>
      <c r="AI47" s="92">
        <f>班级报告!M56</f>
        <v>0</v>
      </c>
      <c r="AJ47" s="93" t="e">
        <f>VLOOKUP(AI47,能力表现!$A$3:$C$8,2)</f>
        <v>#N/A</v>
      </c>
      <c r="AK47" s="94" t="e">
        <f>VLOOKUP(AI47,能力表现!$A$54:$C$59,3)</f>
        <v>#N/A</v>
      </c>
    </row>
    <row r="48" spans="1:37">
      <c r="A48" s="89">
        <v>47</v>
      </c>
      <c r="B48" s="90" t="str">
        <f>班级资料!$G$2</f>
        <v>宽柔一小</v>
      </c>
      <c r="C48" s="90" t="str">
        <f>班级资料!$G$3</f>
        <v>SJK(C) FOON YEW 1</v>
      </c>
      <c r="D48" s="90" t="str">
        <f>班级资料!$G$4</f>
        <v xml:space="preserve">Jalan Kebun Teh </v>
      </c>
      <c r="E48" s="90" t="str">
        <f>班级资料!$G$5</f>
        <v>80250 Johor Bahru, JOHOR</v>
      </c>
      <c r="F48" s="89" t="str">
        <f>班级资料!$G$7</f>
        <v>李晓菁师</v>
      </c>
      <c r="G48" s="89" t="str">
        <f>班级资料!$G$8</f>
        <v>5M</v>
      </c>
      <c r="H48" s="89" t="str">
        <f>班级资料!$G$9</f>
        <v>2016 年</v>
      </c>
      <c r="I48" s="89" t="str">
        <f>班级资料!$G$10</f>
        <v>8 月份</v>
      </c>
      <c r="J48" s="57">
        <f>学生资料!C51</f>
        <v>0</v>
      </c>
      <c r="K48" s="57">
        <f>学生资料!D51</f>
        <v>0</v>
      </c>
      <c r="L48" s="91">
        <f>学生资料!E51</f>
        <v>0</v>
      </c>
      <c r="M48" s="57">
        <f>学生资料!F51</f>
        <v>0</v>
      </c>
      <c r="N48" s="92">
        <f>班级报告!F57</f>
        <v>0</v>
      </c>
      <c r="O48" s="93" t="e">
        <f>VLOOKUP(N48,能力表现!$A$3:$C$8,2)</f>
        <v>#N/A</v>
      </c>
      <c r="P48" s="94" t="e">
        <f>VLOOKUP(N48,能力表现!$A$3:$C$8,3)</f>
        <v>#N/A</v>
      </c>
      <c r="Q48" s="92">
        <f>班级报告!G57</f>
        <v>0</v>
      </c>
      <c r="R48" s="93" t="e">
        <f>VLOOKUP(Q48,能力表现!$A$3:$C$8,2)</f>
        <v>#N/A</v>
      </c>
      <c r="S48" s="94" t="e">
        <f>VLOOKUP(Q48,能力表现!$A$10:$C$15,3)</f>
        <v>#N/A</v>
      </c>
      <c r="T48" s="92">
        <f>班级报告!H57</f>
        <v>0</v>
      </c>
      <c r="U48" s="93" t="e">
        <f>VLOOKUP(T48,能力表现!$A$3:$C$8,2)</f>
        <v>#N/A</v>
      </c>
      <c r="V48" s="94" t="e">
        <f>VLOOKUP(T48,能力表现!$A$17:$C$22,3)</f>
        <v>#N/A</v>
      </c>
      <c r="W48" s="92">
        <f>班级报告!I57</f>
        <v>0</v>
      </c>
      <c r="X48" s="93" t="e">
        <f>VLOOKUP(W48,能力表现!$A$3:$C$8,2)</f>
        <v>#N/A</v>
      </c>
      <c r="Y48" s="94" t="e">
        <f>VLOOKUP(W48,能力表现!$A$25:$C$30,3)</f>
        <v>#N/A</v>
      </c>
      <c r="Z48" s="92">
        <f>班级报告!J57</f>
        <v>0</v>
      </c>
      <c r="AA48" s="93" t="e">
        <f>VLOOKUP(Z48,能力表现!$A$3:$C$8,2)</f>
        <v>#N/A</v>
      </c>
      <c r="AB48" s="94" t="e">
        <f>VLOOKUP(Z48,能力表现!$A$32:$C$37,3)</f>
        <v>#N/A</v>
      </c>
      <c r="AC48" s="92">
        <f>班级报告!K57</f>
        <v>0</v>
      </c>
      <c r="AD48" s="93" t="e">
        <f>VLOOKUP(AC48,能力表现!$A$3:$C$8,2)</f>
        <v>#N/A</v>
      </c>
      <c r="AE48" s="94" t="e">
        <f>VLOOKUP(AC48,能力表现!$A$40:$C$45,3)</f>
        <v>#N/A</v>
      </c>
      <c r="AF48" s="92">
        <f>班级报告!L57</f>
        <v>0</v>
      </c>
      <c r="AG48" s="93" t="e">
        <f>VLOOKUP(AF48,能力表现!$A$3:$C$8,2)</f>
        <v>#N/A</v>
      </c>
      <c r="AH48" s="94" t="e">
        <f>VLOOKUP(AF48,能力表现!$A$47:$C$52,3)</f>
        <v>#N/A</v>
      </c>
      <c r="AI48" s="92">
        <f>班级报告!M57</f>
        <v>0</v>
      </c>
      <c r="AJ48" s="93" t="e">
        <f>VLOOKUP(AI48,能力表现!$A$3:$C$8,2)</f>
        <v>#N/A</v>
      </c>
      <c r="AK48" s="94" t="e">
        <f>VLOOKUP(AI48,能力表现!$A$54:$C$59,3)</f>
        <v>#N/A</v>
      </c>
    </row>
    <row r="49" spans="1:37">
      <c r="A49" s="89">
        <v>48</v>
      </c>
      <c r="B49" s="90" t="str">
        <f>班级资料!$G$2</f>
        <v>宽柔一小</v>
      </c>
      <c r="C49" s="90" t="str">
        <f>班级资料!$G$3</f>
        <v>SJK(C) FOON YEW 1</v>
      </c>
      <c r="D49" s="90" t="str">
        <f>班级资料!$G$4</f>
        <v xml:space="preserve">Jalan Kebun Teh </v>
      </c>
      <c r="E49" s="90" t="str">
        <f>班级资料!$G$5</f>
        <v>80250 Johor Bahru, JOHOR</v>
      </c>
      <c r="F49" s="89" t="str">
        <f>班级资料!$G$7</f>
        <v>李晓菁师</v>
      </c>
      <c r="G49" s="89" t="str">
        <f>班级资料!$G$8</f>
        <v>5M</v>
      </c>
      <c r="H49" s="89" t="str">
        <f>班级资料!$G$9</f>
        <v>2016 年</v>
      </c>
      <c r="I49" s="89" t="str">
        <f>班级资料!$G$10</f>
        <v>8 月份</v>
      </c>
      <c r="J49" s="57">
        <f>学生资料!C52</f>
        <v>0</v>
      </c>
      <c r="K49" s="57">
        <f>学生资料!D52</f>
        <v>0</v>
      </c>
      <c r="L49" s="91">
        <f>学生资料!E52</f>
        <v>0</v>
      </c>
      <c r="M49" s="57">
        <f>学生资料!F52</f>
        <v>0</v>
      </c>
      <c r="N49" s="92">
        <f>班级报告!F58</f>
        <v>0</v>
      </c>
      <c r="O49" s="93" t="e">
        <f>VLOOKUP(N49,能力表现!$A$3:$C$8,2)</f>
        <v>#N/A</v>
      </c>
      <c r="P49" s="94" t="e">
        <f>VLOOKUP(N49,能力表现!$A$3:$C$8,3)</f>
        <v>#N/A</v>
      </c>
      <c r="Q49" s="92">
        <f>班级报告!G58</f>
        <v>0</v>
      </c>
      <c r="R49" s="93" t="e">
        <f>VLOOKUP(Q49,能力表现!$A$3:$C$8,2)</f>
        <v>#N/A</v>
      </c>
      <c r="S49" s="94" t="e">
        <f>VLOOKUP(Q49,能力表现!$A$10:$C$15,3)</f>
        <v>#N/A</v>
      </c>
      <c r="T49" s="92">
        <f>班级报告!H58</f>
        <v>0</v>
      </c>
      <c r="U49" s="93" t="e">
        <f>VLOOKUP(T49,能力表现!$A$3:$C$8,2)</f>
        <v>#N/A</v>
      </c>
      <c r="V49" s="94" t="e">
        <f>VLOOKUP(T49,能力表现!$A$17:$C$22,3)</f>
        <v>#N/A</v>
      </c>
      <c r="W49" s="92">
        <f>班级报告!I58</f>
        <v>0</v>
      </c>
      <c r="X49" s="93" t="e">
        <f>VLOOKUP(W49,能力表现!$A$3:$C$8,2)</f>
        <v>#N/A</v>
      </c>
      <c r="Y49" s="94" t="e">
        <f>VLOOKUP(W49,能力表现!$A$25:$C$30,3)</f>
        <v>#N/A</v>
      </c>
      <c r="Z49" s="92">
        <f>班级报告!J58</f>
        <v>0</v>
      </c>
      <c r="AA49" s="93" t="e">
        <f>VLOOKUP(Z49,能力表现!$A$3:$C$8,2)</f>
        <v>#N/A</v>
      </c>
      <c r="AB49" s="94" t="e">
        <f>VLOOKUP(Z49,能力表现!$A$32:$C$37,3)</f>
        <v>#N/A</v>
      </c>
      <c r="AC49" s="92">
        <f>班级报告!K58</f>
        <v>0</v>
      </c>
      <c r="AD49" s="93" t="e">
        <f>VLOOKUP(AC49,能力表现!$A$3:$C$8,2)</f>
        <v>#N/A</v>
      </c>
      <c r="AE49" s="94" t="e">
        <f>VLOOKUP(AC49,能力表现!$A$40:$C$45,3)</f>
        <v>#N/A</v>
      </c>
      <c r="AF49" s="92">
        <f>班级报告!L58</f>
        <v>0</v>
      </c>
      <c r="AG49" s="93" t="e">
        <f>VLOOKUP(AF49,能力表现!$A$3:$C$8,2)</f>
        <v>#N/A</v>
      </c>
      <c r="AH49" s="94" t="e">
        <f>VLOOKUP(AF49,能力表现!$A$47:$C$52,3)</f>
        <v>#N/A</v>
      </c>
      <c r="AI49" s="92">
        <f>班级报告!M58</f>
        <v>0</v>
      </c>
      <c r="AJ49" s="93" t="e">
        <f>VLOOKUP(AI49,能力表现!$A$3:$C$8,2)</f>
        <v>#N/A</v>
      </c>
      <c r="AK49" s="94" t="e">
        <f>VLOOKUP(AI49,能力表现!$A$54:$C$59,3)</f>
        <v>#N/A</v>
      </c>
    </row>
    <row r="50" spans="1:37">
      <c r="A50" s="89">
        <v>49</v>
      </c>
      <c r="B50" s="90" t="str">
        <f>班级资料!$G$2</f>
        <v>宽柔一小</v>
      </c>
      <c r="C50" s="90" t="str">
        <f>班级资料!$G$3</f>
        <v>SJK(C) FOON YEW 1</v>
      </c>
      <c r="D50" s="90" t="str">
        <f>班级资料!$G$4</f>
        <v xml:space="preserve">Jalan Kebun Teh </v>
      </c>
      <c r="E50" s="90" t="str">
        <f>班级资料!$G$5</f>
        <v>80250 Johor Bahru, JOHOR</v>
      </c>
      <c r="F50" s="89" t="str">
        <f>班级资料!$G$7</f>
        <v>李晓菁师</v>
      </c>
      <c r="G50" s="89" t="str">
        <f>班级资料!$G$8</f>
        <v>5M</v>
      </c>
      <c r="H50" s="89" t="str">
        <f>班级资料!$G$9</f>
        <v>2016 年</v>
      </c>
      <c r="I50" s="89" t="str">
        <f>班级资料!$G$10</f>
        <v>8 月份</v>
      </c>
      <c r="J50" s="57">
        <f>学生资料!C53</f>
        <v>0</v>
      </c>
      <c r="K50" s="57">
        <f>学生资料!D53</f>
        <v>0</v>
      </c>
      <c r="L50" s="91">
        <f>学生资料!E53</f>
        <v>0</v>
      </c>
      <c r="M50" s="57">
        <f>学生资料!F53</f>
        <v>0</v>
      </c>
      <c r="N50" s="92">
        <f>班级报告!F59</f>
        <v>0</v>
      </c>
      <c r="O50" s="93" t="e">
        <f>VLOOKUP(N50,能力表现!$A$3:$C$8,2)</f>
        <v>#N/A</v>
      </c>
      <c r="P50" s="94" t="e">
        <f>VLOOKUP(N50,能力表现!$A$3:$C$8,3)</f>
        <v>#N/A</v>
      </c>
      <c r="Q50" s="92">
        <f>班级报告!G59</f>
        <v>0</v>
      </c>
      <c r="R50" s="93" t="e">
        <f>VLOOKUP(Q50,能力表现!$A$3:$C$8,2)</f>
        <v>#N/A</v>
      </c>
      <c r="S50" s="94" t="e">
        <f>VLOOKUP(Q50,能力表现!$A$10:$C$15,3)</f>
        <v>#N/A</v>
      </c>
      <c r="T50" s="92">
        <f>班级报告!H59</f>
        <v>0</v>
      </c>
      <c r="U50" s="93" t="e">
        <f>VLOOKUP(T50,能力表现!$A$3:$C$8,2)</f>
        <v>#N/A</v>
      </c>
      <c r="V50" s="94" t="e">
        <f>VLOOKUP(T50,能力表现!$A$17:$C$22,3)</f>
        <v>#N/A</v>
      </c>
      <c r="W50" s="92">
        <f>班级报告!I59</f>
        <v>0</v>
      </c>
      <c r="X50" s="93" t="e">
        <f>VLOOKUP(W50,能力表现!$A$3:$C$8,2)</f>
        <v>#N/A</v>
      </c>
      <c r="Y50" s="94" t="e">
        <f>VLOOKUP(W50,能力表现!$A$25:$C$30,3)</f>
        <v>#N/A</v>
      </c>
      <c r="Z50" s="92">
        <f>班级报告!J59</f>
        <v>0</v>
      </c>
      <c r="AA50" s="93" t="e">
        <f>VLOOKUP(Z50,能力表现!$A$3:$C$8,2)</f>
        <v>#N/A</v>
      </c>
      <c r="AB50" s="94" t="e">
        <f>VLOOKUP(Z50,能力表现!$A$32:$C$37,3)</f>
        <v>#N/A</v>
      </c>
      <c r="AC50" s="92">
        <f>班级报告!K59</f>
        <v>0</v>
      </c>
      <c r="AD50" s="93" t="e">
        <f>VLOOKUP(AC50,能力表现!$A$3:$C$8,2)</f>
        <v>#N/A</v>
      </c>
      <c r="AE50" s="94" t="e">
        <f>VLOOKUP(AC50,能力表现!$A$40:$C$45,3)</f>
        <v>#N/A</v>
      </c>
      <c r="AF50" s="92">
        <f>班级报告!L59</f>
        <v>0</v>
      </c>
      <c r="AG50" s="93" t="e">
        <f>VLOOKUP(AF50,能力表现!$A$3:$C$8,2)</f>
        <v>#N/A</v>
      </c>
      <c r="AH50" s="94" t="e">
        <f>VLOOKUP(AF50,能力表现!$A$47:$C$52,3)</f>
        <v>#N/A</v>
      </c>
      <c r="AI50" s="92">
        <f>班级报告!M59</f>
        <v>0</v>
      </c>
      <c r="AJ50" s="93" t="e">
        <f>VLOOKUP(AI50,能力表现!$A$3:$C$8,2)</f>
        <v>#N/A</v>
      </c>
      <c r="AK50" s="94" t="e">
        <f>VLOOKUP(AI50,能力表现!$A$54:$C$59,3)</f>
        <v>#N/A</v>
      </c>
    </row>
    <row r="51" spans="1:37">
      <c r="A51" s="89">
        <v>50</v>
      </c>
      <c r="B51" s="90" t="str">
        <f>班级资料!$G$2</f>
        <v>宽柔一小</v>
      </c>
      <c r="C51" s="90" t="str">
        <f>班级资料!$G$3</f>
        <v>SJK(C) FOON YEW 1</v>
      </c>
      <c r="D51" s="90" t="str">
        <f>班级资料!$G$4</f>
        <v xml:space="preserve">Jalan Kebun Teh </v>
      </c>
      <c r="E51" s="90" t="str">
        <f>班级资料!$G$5</f>
        <v>80250 Johor Bahru, JOHOR</v>
      </c>
      <c r="F51" s="89" t="str">
        <f>班级资料!$G$7</f>
        <v>李晓菁师</v>
      </c>
      <c r="G51" s="89" t="str">
        <f>班级资料!$G$8</f>
        <v>5M</v>
      </c>
      <c r="H51" s="89" t="str">
        <f>班级资料!$G$9</f>
        <v>2016 年</v>
      </c>
      <c r="I51" s="89" t="str">
        <f>班级资料!$G$10</f>
        <v>8 月份</v>
      </c>
      <c r="J51" s="57">
        <f>学生资料!C54</f>
        <v>0</v>
      </c>
      <c r="K51" s="57">
        <f>学生资料!D54</f>
        <v>0</v>
      </c>
      <c r="L51" s="91">
        <f>学生资料!E54</f>
        <v>0</v>
      </c>
      <c r="M51" s="57">
        <f>学生资料!F54</f>
        <v>0</v>
      </c>
      <c r="N51" s="92">
        <f>班级报告!F60</f>
        <v>0</v>
      </c>
      <c r="O51" s="93" t="e">
        <f>VLOOKUP(N51,能力表现!$A$3:$C$8,2)</f>
        <v>#N/A</v>
      </c>
      <c r="P51" s="94" t="e">
        <f>VLOOKUP(N51,能力表现!$A$3:$C$8,3)</f>
        <v>#N/A</v>
      </c>
      <c r="Q51" s="92">
        <f>班级报告!G60</f>
        <v>0</v>
      </c>
      <c r="R51" s="93" t="e">
        <f>VLOOKUP(Q51,能力表现!$A$3:$C$8,2)</f>
        <v>#N/A</v>
      </c>
      <c r="S51" s="94" t="e">
        <f>VLOOKUP(Q51,能力表现!$A$10:$C$15,3)</f>
        <v>#N/A</v>
      </c>
      <c r="T51" s="92">
        <f>班级报告!H60</f>
        <v>0</v>
      </c>
      <c r="U51" s="93" t="e">
        <f>VLOOKUP(T51,能力表现!$A$3:$C$8,2)</f>
        <v>#N/A</v>
      </c>
      <c r="V51" s="94" t="e">
        <f>VLOOKUP(T51,能力表现!$A$17:$C$22,3)</f>
        <v>#N/A</v>
      </c>
      <c r="W51" s="92">
        <f>班级报告!I60</f>
        <v>0</v>
      </c>
      <c r="X51" s="93" t="e">
        <f>VLOOKUP(W51,能力表现!$A$3:$C$8,2)</f>
        <v>#N/A</v>
      </c>
      <c r="Y51" s="94" t="e">
        <f>VLOOKUP(W51,能力表现!$A$25:$C$30,3)</f>
        <v>#N/A</v>
      </c>
      <c r="Z51" s="92">
        <f>班级报告!J60</f>
        <v>0</v>
      </c>
      <c r="AA51" s="93" t="e">
        <f>VLOOKUP(Z51,能力表现!$A$3:$C$8,2)</f>
        <v>#N/A</v>
      </c>
      <c r="AB51" s="94" t="e">
        <f>VLOOKUP(Z51,能力表现!$A$32:$C$37,3)</f>
        <v>#N/A</v>
      </c>
      <c r="AC51" s="92">
        <f>班级报告!K60</f>
        <v>0</v>
      </c>
      <c r="AD51" s="93" t="e">
        <f>VLOOKUP(AC51,能力表现!$A$3:$C$8,2)</f>
        <v>#N/A</v>
      </c>
      <c r="AE51" s="94" t="e">
        <f>VLOOKUP(AC51,能力表现!$A$40:$C$45,3)</f>
        <v>#N/A</v>
      </c>
      <c r="AF51" s="92">
        <f>班级报告!L60</f>
        <v>0</v>
      </c>
      <c r="AG51" s="93" t="e">
        <f>VLOOKUP(AF51,能力表现!$A$3:$C$8,2)</f>
        <v>#N/A</v>
      </c>
      <c r="AH51" s="94" t="e">
        <f>VLOOKUP(AF51,能力表现!$A$47:$C$52,3)</f>
        <v>#N/A</v>
      </c>
      <c r="AI51" s="92">
        <f>班级报告!M60</f>
        <v>0</v>
      </c>
      <c r="AJ51" s="93" t="e">
        <f>VLOOKUP(AI51,能力表现!$A$3:$C$8,2)</f>
        <v>#N/A</v>
      </c>
      <c r="AK51" s="94" t="e">
        <f>VLOOKUP(AI51,能力表现!$A$54:$C$59,3)</f>
        <v>#N/A</v>
      </c>
    </row>
    <row r="52" spans="1:37">
      <c r="A52" s="89">
        <v>51</v>
      </c>
      <c r="B52" s="90" t="str">
        <f>班级资料!$G$2</f>
        <v>宽柔一小</v>
      </c>
      <c r="C52" s="90" t="str">
        <f>班级资料!$G$3</f>
        <v>SJK(C) FOON YEW 1</v>
      </c>
      <c r="D52" s="90" t="str">
        <f>班级资料!$G$4</f>
        <v xml:space="preserve">Jalan Kebun Teh </v>
      </c>
      <c r="E52" s="90" t="str">
        <f>班级资料!$G$5</f>
        <v>80250 Johor Bahru, JOHOR</v>
      </c>
      <c r="F52" s="89" t="str">
        <f>班级资料!$G$7</f>
        <v>李晓菁师</v>
      </c>
      <c r="G52" s="89" t="str">
        <f>班级资料!$G$8</f>
        <v>5M</v>
      </c>
      <c r="H52" s="89" t="str">
        <f>班级资料!$G$9</f>
        <v>2016 年</v>
      </c>
      <c r="I52" s="89" t="str">
        <f>班级资料!$G$10</f>
        <v>8 月份</v>
      </c>
      <c r="J52" s="57">
        <f>学生资料!C55</f>
        <v>0</v>
      </c>
      <c r="K52" s="57">
        <f>学生资料!D55</f>
        <v>0</v>
      </c>
      <c r="L52" s="91">
        <f>学生资料!E55</f>
        <v>0</v>
      </c>
      <c r="M52" s="57">
        <f>学生资料!F55</f>
        <v>0</v>
      </c>
      <c r="N52" s="92">
        <f>班级报告!F61</f>
        <v>0</v>
      </c>
      <c r="O52" s="93" t="e">
        <f>VLOOKUP(N52,能力表现!$A$3:$C$8,2)</f>
        <v>#N/A</v>
      </c>
      <c r="P52" s="94" t="e">
        <f>VLOOKUP(N52,能力表现!$A$3:$C$8,3)</f>
        <v>#N/A</v>
      </c>
      <c r="Q52" s="92">
        <f>班级报告!G61</f>
        <v>0</v>
      </c>
      <c r="R52" s="93" t="e">
        <f>VLOOKUP(Q52,能力表现!$A$3:$C$8,2)</f>
        <v>#N/A</v>
      </c>
      <c r="S52" s="94" t="e">
        <f>VLOOKUP(Q52,能力表现!$A$10:$C$15,3)</f>
        <v>#N/A</v>
      </c>
      <c r="T52" s="92">
        <f>班级报告!H61</f>
        <v>0</v>
      </c>
      <c r="U52" s="93" t="e">
        <f>VLOOKUP(T52,能力表现!$A$3:$C$8,2)</f>
        <v>#N/A</v>
      </c>
      <c r="V52" s="94" t="e">
        <f>VLOOKUP(T52,能力表现!$A$17:$C$22,3)</f>
        <v>#N/A</v>
      </c>
      <c r="W52" s="92">
        <f>班级报告!I61</f>
        <v>0</v>
      </c>
      <c r="X52" s="93" t="e">
        <f>VLOOKUP(W52,能力表现!$A$3:$C$8,2)</f>
        <v>#N/A</v>
      </c>
      <c r="Y52" s="94" t="e">
        <f>VLOOKUP(W52,能力表现!$A$25:$C$30,3)</f>
        <v>#N/A</v>
      </c>
      <c r="Z52" s="92">
        <f>班级报告!J61</f>
        <v>0</v>
      </c>
      <c r="AA52" s="93" t="e">
        <f>VLOOKUP(Z52,能力表现!$A$3:$C$8,2)</f>
        <v>#N/A</v>
      </c>
      <c r="AB52" s="94" t="e">
        <f>VLOOKUP(Z52,能力表现!$A$32:$C$37,3)</f>
        <v>#N/A</v>
      </c>
      <c r="AC52" s="92">
        <f>班级报告!K61</f>
        <v>0</v>
      </c>
      <c r="AD52" s="93" t="e">
        <f>VLOOKUP(AC52,能力表现!$A$3:$C$8,2)</f>
        <v>#N/A</v>
      </c>
      <c r="AE52" s="94" t="e">
        <f>VLOOKUP(AC52,能力表现!$A$40:$C$45,3)</f>
        <v>#N/A</v>
      </c>
      <c r="AF52" s="92">
        <f>班级报告!L61</f>
        <v>0</v>
      </c>
      <c r="AG52" s="93" t="e">
        <f>VLOOKUP(AF52,能力表现!$A$3:$C$8,2)</f>
        <v>#N/A</v>
      </c>
      <c r="AH52" s="94" t="e">
        <f>VLOOKUP(AF52,能力表现!$A$47:$C$52,3)</f>
        <v>#N/A</v>
      </c>
      <c r="AI52" s="92">
        <f>班级报告!M61</f>
        <v>0</v>
      </c>
      <c r="AJ52" s="93" t="e">
        <f>VLOOKUP(AI52,能力表现!$A$3:$C$8,2)</f>
        <v>#N/A</v>
      </c>
      <c r="AK52" s="94" t="e">
        <f>VLOOKUP(AI52,能力表现!$A$54:$C$59,3)</f>
        <v>#N/A</v>
      </c>
    </row>
    <row r="53" spans="1:37">
      <c r="A53" s="89">
        <v>52</v>
      </c>
      <c r="B53" s="90" t="str">
        <f>班级资料!$G$2</f>
        <v>宽柔一小</v>
      </c>
      <c r="C53" s="90" t="str">
        <f>班级资料!$G$3</f>
        <v>SJK(C) FOON YEW 1</v>
      </c>
      <c r="D53" s="90" t="str">
        <f>班级资料!$G$4</f>
        <v xml:space="preserve">Jalan Kebun Teh </v>
      </c>
      <c r="E53" s="90" t="str">
        <f>班级资料!$G$5</f>
        <v>80250 Johor Bahru, JOHOR</v>
      </c>
      <c r="F53" s="89" t="str">
        <f>班级资料!$G$7</f>
        <v>李晓菁师</v>
      </c>
      <c r="G53" s="89" t="str">
        <f>班级资料!$G$8</f>
        <v>5M</v>
      </c>
      <c r="H53" s="89" t="str">
        <f>班级资料!$G$9</f>
        <v>2016 年</v>
      </c>
      <c r="I53" s="89" t="str">
        <f>班级资料!$G$10</f>
        <v>8 月份</v>
      </c>
      <c r="J53" s="57">
        <f>学生资料!C56</f>
        <v>0</v>
      </c>
      <c r="K53" s="57">
        <f>学生资料!D56</f>
        <v>0</v>
      </c>
      <c r="L53" s="91">
        <f>学生资料!E56</f>
        <v>0</v>
      </c>
      <c r="M53" s="57">
        <f>学生资料!F56</f>
        <v>0</v>
      </c>
      <c r="N53" s="92">
        <f>班级报告!F62</f>
        <v>0</v>
      </c>
      <c r="O53" s="93" t="e">
        <f>VLOOKUP(N53,能力表现!$A$3:$C$8,2)</f>
        <v>#N/A</v>
      </c>
      <c r="P53" s="94" t="e">
        <f>VLOOKUP(N53,能力表现!$A$3:$C$8,3)</f>
        <v>#N/A</v>
      </c>
      <c r="Q53" s="92">
        <f>班级报告!G62</f>
        <v>0</v>
      </c>
      <c r="R53" s="93" t="e">
        <f>VLOOKUP(Q53,能力表现!$A$3:$C$8,2)</f>
        <v>#N/A</v>
      </c>
      <c r="S53" s="94" t="e">
        <f>VLOOKUP(Q53,能力表现!$A$10:$C$15,3)</f>
        <v>#N/A</v>
      </c>
      <c r="T53" s="92">
        <f>班级报告!H62</f>
        <v>0</v>
      </c>
      <c r="U53" s="93" t="e">
        <f>VLOOKUP(T53,能力表现!$A$3:$C$8,2)</f>
        <v>#N/A</v>
      </c>
      <c r="V53" s="94" t="e">
        <f>VLOOKUP(T53,能力表现!$A$17:$C$22,3)</f>
        <v>#N/A</v>
      </c>
      <c r="W53" s="92">
        <f>班级报告!I62</f>
        <v>0</v>
      </c>
      <c r="X53" s="93" t="e">
        <f>VLOOKUP(W53,能力表现!$A$3:$C$8,2)</f>
        <v>#N/A</v>
      </c>
      <c r="Y53" s="94" t="e">
        <f>VLOOKUP(W53,能力表现!$A$25:$C$30,3)</f>
        <v>#N/A</v>
      </c>
      <c r="Z53" s="92">
        <f>班级报告!J62</f>
        <v>0</v>
      </c>
      <c r="AA53" s="93" t="e">
        <f>VLOOKUP(Z53,能力表现!$A$3:$C$8,2)</f>
        <v>#N/A</v>
      </c>
      <c r="AB53" s="94" t="e">
        <f>VLOOKUP(Z53,能力表现!$A$32:$C$37,3)</f>
        <v>#N/A</v>
      </c>
      <c r="AC53" s="92">
        <f>班级报告!K62</f>
        <v>0</v>
      </c>
      <c r="AD53" s="93" t="e">
        <f>VLOOKUP(AC53,能力表现!$A$3:$C$8,2)</f>
        <v>#N/A</v>
      </c>
      <c r="AE53" s="94" t="e">
        <f>VLOOKUP(AC53,能力表现!$A$40:$C$45,3)</f>
        <v>#N/A</v>
      </c>
      <c r="AF53" s="92">
        <f>班级报告!L62</f>
        <v>0</v>
      </c>
      <c r="AG53" s="93" t="e">
        <f>VLOOKUP(AF53,能力表现!$A$3:$C$8,2)</f>
        <v>#N/A</v>
      </c>
      <c r="AH53" s="94" t="e">
        <f>VLOOKUP(AF53,能力表现!$A$47:$C$52,3)</f>
        <v>#N/A</v>
      </c>
      <c r="AI53" s="92">
        <f>班级报告!M62</f>
        <v>0</v>
      </c>
      <c r="AJ53" s="93" t="e">
        <f>VLOOKUP(AI53,能力表现!$A$3:$C$8,2)</f>
        <v>#N/A</v>
      </c>
      <c r="AK53" s="94" t="e">
        <f>VLOOKUP(AI53,能力表现!$A$54:$C$59,3)</f>
        <v>#N/A</v>
      </c>
    </row>
    <row r="54" spans="1:37">
      <c r="A54" s="89">
        <v>53</v>
      </c>
      <c r="B54" s="90" t="str">
        <f>班级资料!$G$2</f>
        <v>宽柔一小</v>
      </c>
      <c r="C54" s="90" t="str">
        <f>班级资料!$G$3</f>
        <v>SJK(C) FOON YEW 1</v>
      </c>
      <c r="D54" s="90" t="str">
        <f>班级资料!$G$4</f>
        <v xml:space="preserve">Jalan Kebun Teh </v>
      </c>
      <c r="E54" s="90" t="str">
        <f>班级资料!$G$5</f>
        <v>80250 Johor Bahru, JOHOR</v>
      </c>
      <c r="F54" s="89" t="str">
        <f>班级资料!$G$7</f>
        <v>李晓菁师</v>
      </c>
      <c r="G54" s="89" t="str">
        <f>班级资料!$G$8</f>
        <v>5M</v>
      </c>
      <c r="H54" s="89" t="str">
        <f>班级资料!$G$9</f>
        <v>2016 年</v>
      </c>
      <c r="I54" s="89" t="str">
        <f>班级资料!$G$10</f>
        <v>8 月份</v>
      </c>
      <c r="J54" s="57">
        <f>学生资料!C57</f>
        <v>0</v>
      </c>
      <c r="K54" s="57">
        <f>学生资料!D57</f>
        <v>0</v>
      </c>
      <c r="L54" s="91">
        <f>学生资料!E57</f>
        <v>0</v>
      </c>
      <c r="M54" s="57">
        <f>学生资料!F57</f>
        <v>0</v>
      </c>
      <c r="N54" s="92">
        <f>班级报告!F63</f>
        <v>0</v>
      </c>
      <c r="O54" s="93" t="e">
        <f>VLOOKUP(N54,能力表现!$A$3:$C$8,2)</f>
        <v>#N/A</v>
      </c>
      <c r="P54" s="94" t="e">
        <f>VLOOKUP(N54,能力表现!$A$3:$C$8,3)</f>
        <v>#N/A</v>
      </c>
      <c r="Q54" s="92">
        <f>班级报告!G63</f>
        <v>0</v>
      </c>
      <c r="R54" s="93" t="e">
        <f>VLOOKUP(Q54,能力表现!$A$3:$C$8,2)</f>
        <v>#N/A</v>
      </c>
      <c r="S54" s="94" t="e">
        <f>VLOOKUP(Q54,能力表现!$A$10:$C$15,3)</f>
        <v>#N/A</v>
      </c>
      <c r="T54" s="92">
        <f>班级报告!H63</f>
        <v>0</v>
      </c>
      <c r="U54" s="93" t="e">
        <f>VLOOKUP(T54,能力表现!$A$3:$C$8,2)</f>
        <v>#N/A</v>
      </c>
      <c r="V54" s="94" t="e">
        <f>VLOOKUP(T54,能力表现!$A$17:$C$22,3)</f>
        <v>#N/A</v>
      </c>
      <c r="W54" s="92">
        <f>班级报告!I63</f>
        <v>0</v>
      </c>
      <c r="X54" s="93" t="e">
        <f>VLOOKUP(W54,能力表现!$A$3:$C$8,2)</f>
        <v>#N/A</v>
      </c>
      <c r="Y54" s="94" t="e">
        <f>VLOOKUP(W54,能力表现!$A$25:$C$30,3)</f>
        <v>#N/A</v>
      </c>
      <c r="Z54" s="92">
        <f>班级报告!J63</f>
        <v>0</v>
      </c>
      <c r="AA54" s="93" t="e">
        <f>VLOOKUP(Z54,能力表现!$A$3:$C$8,2)</f>
        <v>#N/A</v>
      </c>
      <c r="AB54" s="94" t="e">
        <f>VLOOKUP(Z54,能力表现!$A$32:$C$37,3)</f>
        <v>#N/A</v>
      </c>
      <c r="AC54" s="92">
        <f>班级报告!K63</f>
        <v>0</v>
      </c>
      <c r="AD54" s="93" t="e">
        <f>VLOOKUP(AC54,能力表现!$A$3:$C$8,2)</f>
        <v>#N/A</v>
      </c>
      <c r="AE54" s="94" t="e">
        <f>VLOOKUP(AC54,能力表现!$A$40:$C$45,3)</f>
        <v>#N/A</v>
      </c>
      <c r="AF54" s="92">
        <f>班级报告!L63</f>
        <v>0</v>
      </c>
      <c r="AG54" s="93" t="e">
        <f>VLOOKUP(AF54,能力表现!$A$3:$C$8,2)</f>
        <v>#N/A</v>
      </c>
      <c r="AH54" s="94" t="e">
        <f>VLOOKUP(AF54,能力表现!$A$47:$C$52,3)</f>
        <v>#N/A</v>
      </c>
      <c r="AI54" s="92">
        <f>班级报告!M63</f>
        <v>0</v>
      </c>
      <c r="AJ54" s="93" t="e">
        <f>VLOOKUP(AI54,能力表现!$A$3:$C$8,2)</f>
        <v>#N/A</v>
      </c>
      <c r="AK54" s="94" t="e">
        <f>VLOOKUP(AI54,能力表现!$A$54:$C$59,3)</f>
        <v>#N/A</v>
      </c>
    </row>
    <row r="55" spans="1:37">
      <c r="A55" s="89">
        <v>54</v>
      </c>
      <c r="B55" s="90" t="str">
        <f>班级资料!$G$2</f>
        <v>宽柔一小</v>
      </c>
      <c r="C55" s="90" t="str">
        <f>班级资料!$G$3</f>
        <v>SJK(C) FOON YEW 1</v>
      </c>
      <c r="D55" s="90" t="str">
        <f>班级资料!$G$4</f>
        <v xml:space="preserve">Jalan Kebun Teh </v>
      </c>
      <c r="E55" s="90" t="str">
        <f>班级资料!$G$5</f>
        <v>80250 Johor Bahru, JOHOR</v>
      </c>
      <c r="F55" s="89" t="str">
        <f>班级资料!$G$7</f>
        <v>李晓菁师</v>
      </c>
      <c r="G55" s="89" t="str">
        <f>班级资料!$G$8</f>
        <v>5M</v>
      </c>
      <c r="H55" s="89" t="str">
        <f>班级资料!$G$9</f>
        <v>2016 年</v>
      </c>
      <c r="I55" s="89" t="str">
        <f>班级资料!$G$10</f>
        <v>8 月份</v>
      </c>
      <c r="J55" s="57">
        <f>学生资料!C58</f>
        <v>0</v>
      </c>
      <c r="K55" s="57">
        <f>学生资料!D58</f>
        <v>0</v>
      </c>
      <c r="L55" s="91">
        <f>学生资料!E58</f>
        <v>0</v>
      </c>
      <c r="M55" s="57">
        <f>学生资料!F58</f>
        <v>0</v>
      </c>
      <c r="N55" s="92">
        <f>班级报告!F64</f>
        <v>0</v>
      </c>
      <c r="O55" s="93" t="e">
        <f>VLOOKUP(N55,能力表现!$A$3:$C$8,2)</f>
        <v>#N/A</v>
      </c>
      <c r="P55" s="94" t="e">
        <f>VLOOKUP(N55,能力表现!$A$3:$C$8,3)</f>
        <v>#N/A</v>
      </c>
      <c r="Q55" s="92">
        <f>班级报告!G64</f>
        <v>0</v>
      </c>
      <c r="R55" s="93" t="e">
        <f>VLOOKUP(Q55,能力表现!$A$3:$C$8,2)</f>
        <v>#N/A</v>
      </c>
      <c r="S55" s="94" t="e">
        <f>VLOOKUP(Q55,能力表现!$A$10:$C$15,3)</f>
        <v>#N/A</v>
      </c>
      <c r="T55" s="92">
        <f>班级报告!H64</f>
        <v>0</v>
      </c>
      <c r="U55" s="93" t="e">
        <f>VLOOKUP(T55,能力表现!$A$3:$C$8,2)</f>
        <v>#N/A</v>
      </c>
      <c r="V55" s="94" t="e">
        <f>VLOOKUP(T55,能力表现!$A$17:$C$22,3)</f>
        <v>#N/A</v>
      </c>
      <c r="W55" s="92">
        <f>班级报告!I64</f>
        <v>0</v>
      </c>
      <c r="X55" s="93" t="e">
        <f>VLOOKUP(W55,能力表现!$A$3:$C$8,2)</f>
        <v>#N/A</v>
      </c>
      <c r="Y55" s="94" t="e">
        <f>VLOOKUP(W55,能力表现!$A$25:$C$30,3)</f>
        <v>#N/A</v>
      </c>
      <c r="Z55" s="92">
        <f>班级报告!J64</f>
        <v>0</v>
      </c>
      <c r="AA55" s="93" t="e">
        <f>VLOOKUP(Z55,能力表现!$A$3:$C$8,2)</f>
        <v>#N/A</v>
      </c>
      <c r="AB55" s="94" t="e">
        <f>VLOOKUP(Z55,能力表现!$A$32:$C$37,3)</f>
        <v>#N/A</v>
      </c>
      <c r="AC55" s="92">
        <f>班级报告!K64</f>
        <v>0</v>
      </c>
      <c r="AD55" s="93" t="e">
        <f>VLOOKUP(AC55,能力表现!$A$3:$C$8,2)</f>
        <v>#N/A</v>
      </c>
      <c r="AE55" s="94" t="e">
        <f>VLOOKUP(AC55,能力表现!$A$40:$C$45,3)</f>
        <v>#N/A</v>
      </c>
      <c r="AF55" s="92">
        <f>班级报告!L64</f>
        <v>0</v>
      </c>
      <c r="AG55" s="93" t="e">
        <f>VLOOKUP(AF55,能力表现!$A$3:$C$8,2)</f>
        <v>#N/A</v>
      </c>
      <c r="AH55" s="94" t="e">
        <f>VLOOKUP(AF55,能力表现!$A$47:$C$52,3)</f>
        <v>#N/A</v>
      </c>
      <c r="AI55" s="92">
        <f>班级报告!M64</f>
        <v>0</v>
      </c>
      <c r="AJ55" s="93" t="e">
        <f>VLOOKUP(AI55,能力表现!$A$3:$C$8,2)</f>
        <v>#N/A</v>
      </c>
      <c r="AK55" s="94" t="e">
        <f>VLOOKUP(AI55,能力表现!$A$54:$C$59,3)</f>
        <v>#N/A</v>
      </c>
    </row>
    <row r="56" spans="1:37">
      <c r="A56" s="89">
        <v>55</v>
      </c>
      <c r="B56" s="90" t="str">
        <f>班级资料!$G$2</f>
        <v>宽柔一小</v>
      </c>
      <c r="C56" s="90" t="str">
        <f>班级资料!$G$3</f>
        <v>SJK(C) FOON YEW 1</v>
      </c>
      <c r="D56" s="90" t="str">
        <f>班级资料!$G$4</f>
        <v xml:space="preserve">Jalan Kebun Teh </v>
      </c>
      <c r="E56" s="90" t="str">
        <f>班级资料!$G$5</f>
        <v>80250 Johor Bahru, JOHOR</v>
      </c>
      <c r="F56" s="89" t="str">
        <f>班级资料!$G$7</f>
        <v>李晓菁师</v>
      </c>
      <c r="G56" s="89" t="str">
        <f>班级资料!$G$8</f>
        <v>5M</v>
      </c>
      <c r="H56" s="89" t="str">
        <f>班级资料!$G$9</f>
        <v>2016 年</v>
      </c>
      <c r="I56" s="89" t="str">
        <f>班级资料!$G$10</f>
        <v>8 月份</v>
      </c>
      <c r="J56" s="57">
        <f>学生资料!C59</f>
        <v>0</v>
      </c>
      <c r="K56" s="57">
        <f>学生资料!D59</f>
        <v>0</v>
      </c>
      <c r="L56" s="91">
        <f>学生资料!E59</f>
        <v>0</v>
      </c>
      <c r="M56" s="57">
        <f>学生资料!F59</f>
        <v>0</v>
      </c>
      <c r="N56" s="92">
        <f>班级报告!F65</f>
        <v>0</v>
      </c>
      <c r="O56" s="93" t="e">
        <f>VLOOKUP(N56,能力表现!$A$3:$C$8,2)</f>
        <v>#N/A</v>
      </c>
      <c r="P56" s="94" t="e">
        <f>VLOOKUP(N56,能力表现!$A$3:$C$8,3)</f>
        <v>#N/A</v>
      </c>
      <c r="Q56" s="92">
        <f>班级报告!G65</f>
        <v>0</v>
      </c>
      <c r="R56" s="93" t="e">
        <f>VLOOKUP(Q56,能力表现!$A$3:$C$8,2)</f>
        <v>#N/A</v>
      </c>
      <c r="S56" s="94" t="e">
        <f>VLOOKUP(Q56,能力表现!$A$10:$C$15,3)</f>
        <v>#N/A</v>
      </c>
      <c r="T56" s="92">
        <f>班级报告!H65</f>
        <v>0</v>
      </c>
      <c r="U56" s="93" t="e">
        <f>VLOOKUP(T56,能力表现!$A$3:$C$8,2)</f>
        <v>#N/A</v>
      </c>
      <c r="V56" s="94" t="e">
        <f>VLOOKUP(T56,能力表现!$A$17:$C$22,3)</f>
        <v>#N/A</v>
      </c>
      <c r="W56" s="92">
        <f>班级报告!I65</f>
        <v>0</v>
      </c>
      <c r="X56" s="93" t="e">
        <f>VLOOKUP(W56,能力表现!$A$3:$C$8,2)</f>
        <v>#N/A</v>
      </c>
      <c r="Y56" s="94" t="e">
        <f>VLOOKUP(W56,能力表现!$A$25:$C$30,3)</f>
        <v>#N/A</v>
      </c>
      <c r="Z56" s="92">
        <f>班级报告!J65</f>
        <v>0</v>
      </c>
      <c r="AA56" s="93" t="e">
        <f>VLOOKUP(Z56,能力表现!$A$3:$C$8,2)</f>
        <v>#N/A</v>
      </c>
      <c r="AB56" s="94" t="e">
        <f>VLOOKUP(Z56,能力表现!$A$32:$C$37,3)</f>
        <v>#N/A</v>
      </c>
      <c r="AC56" s="92">
        <f>班级报告!K65</f>
        <v>0</v>
      </c>
      <c r="AD56" s="93" t="e">
        <f>VLOOKUP(AC56,能力表现!$A$3:$C$8,2)</f>
        <v>#N/A</v>
      </c>
      <c r="AE56" s="94" t="e">
        <f>VLOOKUP(AC56,能力表现!$A$40:$C$45,3)</f>
        <v>#N/A</v>
      </c>
      <c r="AF56" s="92">
        <f>班级报告!L65</f>
        <v>0</v>
      </c>
      <c r="AG56" s="93" t="e">
        <f>VLOOKUP(AF56,能力表现!$A$3:$C$8,2)</f>
        <v>#N/A</v>
      </c>
      <c r="AH56" s="94" t="e">
        <f>VLOOKUP(AF56,能力表现!$A$47:$C$52,3)</f>
        <v>#N/A</v>
      </c>
      <c r="AI56" s="92">
        <f>班级报告!M65</f>
        <v>0</v>
      </c>
      <c r="AJ56" s="93" t="e">
        <f>VLOOKUP(AI56,能力表现!$A$3:$C$8,2)</f>
        <v>#N/A</v>
      </c>
      <c r="AK56" s="94" t="e">
        <f>VLOOKUP(AI56,能力表现!$A$54:$C$59,3)</f>
        <v>#N/A</v>
      </c>
    </row>
    <row r="57" spans="1:37">
      <c r="A57" s="89">
        <v>56</v>
      </c>
      <c r="B57" s="90" t="str">
        <f>班级资料!$G$2</f>
        <v>宽柔一小</v>
      </c>
      <c r="C57" s="90" t="str">
        <f>班级资料!$G$3</f>
        <v>SJK(C) FOON YEW 1</v>
      </c>
      <c r="D57" s="90" t="str">
        <f>班级资料!$G$4</f>
        <v xml:space="preserve">Jalan Kebun Teh </v>
      </c>
      <c r="E57" s="90" t="str">
        <f>班级资料!$G$5</f>
        <v>80250 Johor Bahru, JOHOR</v>
      </c>
      <c r="F57" s="89" t="str">
        <f>班级资料!$G$7</f>
        <v>李晓菁师</v>
      </c>
      <c r="G57" s="89" t="str">
        <f>班级资料!$G$8</f>
        <v>5M</v>
      </c>
      <c r="H57" s="89" t="str">
        <f>班级资料!$G$9</f>
        <v>2016 年</v>
      </c>
      <c r="I57" s="89" t="str">
        <f>班级资料!$G$10</f>
        <v>8 月份</v>
      </c>
      <c r="J57" s="57">
        <f>学生资料!C60</f>
        <v>0</v>
      </c>
      <c r="K57" s="57">
        <f>学生资料!D60</f>
        <v>0</v>
      </c>
      <c r="L57" s="91">
        <f>学生资料!E60</f>
        <v>0</v>
      </c>
      <c r="M57" s="57">
        <f>学生资料!F60</f>
        <v>0</v>
      </c>
      <c r="N57" s="92">
        <f>班级报告!F66</f>
        <v>0</v>
      </c>
      <c r="O57" s="93" t="e">
        <f>VLOOKUP(N57,能力表现!$A$3:$C$8,2)</f>
        <v>#N/A</v>
      </c>
      <c r="P57" s="94" t="e">
        <f>VLOOKUP(N57,能力表现!$A$3:$C$8,3)</f>
        <v>#N/A</v>
      </c>
      <c r="Q57" s="92">
        <f>班级报告!G66</f>
        <v>0</v>
      </c>
      <c r="R57" s="93" t="e">
        <f>VLOOKUP(Q57,能力表现!$A$3:$C$8,2)</f>
        <v>#N/A</v>
      </c>
      <c r="S57" s="94" t="e">
        <f>VLOOKUP(Q57,能力表现!$A$10:$C$15,3)</f>
        <v>#N/A</v>
      </c>
      <c r="T57" s="92">
        <f>班级报告!H66</f>
        <v>0</v>
      </c>
      <c r="U57" s="93" t="e">
        <f>VLOOKUP(T57,能力表现!$A$3:$C$8,2)</f>
        <v>#N/A</v>
      </c>
      <c r="V57" s="94" t="e">
        <f>VLOOKUP(T57,能力表现!$A$17:$C$22,3)</f>
        <v>#N/A</v>
      </c>
      <c r="W57" s="92">
        <f>班级报告!I66</f>
        <v>0</v>
      </c>
      <c r="X57" s="93" t="e">
        <f>VLOOKUP(W57,能力表现!$A$3:$C$8,2)</f>
        <v>#N/A</v>
      </c>
      <c r="Y57" s="94" t="e">
        <f>VLOOKUP(W57,能力表现!$A$25:$C$30,3)</f>
        <v>#N/A</v>
      </c>
      <c r="Z57" s="92">
        <f>班级报告!J66</f>
        <v>0</v>
      </c>
      <c r="AA57" s="93" t="e">
        <f>VLOOKUP(Z57,能力表现!$A$3:$C$8,2)</f>
        <v>#N/A</v>
      </c>
      <c r="AB57" s="94" t="e">
        <f>VLOOKUP(Z57,能力表现!$A$32:$C$37,3)</f>
        <v>#N/A</v>
      </c>
      <c r="AC57" s="92">
        <f>班级报告!K66</f>
        <v>0</v>
      </c>
      <c r="AD57" s="93" t="e">
        <f>VLOOKUP(AC57,能力表现!$A$3:$C$8,2)</f>
        <v>#N/A</v>
      </c>
      <c r="AE57" s="94" t="e">
        <f>VLOOKUP(AC57,能力表现!$A$40:$C$45,3)</f>
        <v>#N/A</v>
      </c>
      <c r="AF57" s="92">
        <f>班级报告!L66</f>
        <v>0</v>
      </c>
      <c r="AG57" s="93" t="e">
        <f>VLOOKUP(AF57,能力表现!$A$3:$C$8,2)</f>
        <v>#N/A</v>
      </c>
      <c r="AH57" s="94" t="e">
        <f>VLOOKUP(AF57,能力表现!$A$47:$C$52,3)</f>
        <v>#N/A</v>
      </c>
      <c r="AI57" s="92">
        <f>班级报告!M66</f>
        <v>0</v>
      </c>
      <c r="AJ57" s="93" t="e">
        <f>VLOOKUP(AI57,能力表现!$A$3:$C$8,2)</f>
        <v>#N/A</v>
      </c>
      <c r="AK57" s="94" t="e">
        <f>VLOOKUP(AI57,能力表现!$A$54:$C$59,3)</f>
        <v>#N/A</v>
      </c>
    </row>
    <row r="58" spans="1:37">
      <c r="A58" s="89">
        <v>57</v>
      </c>
      <c r="B58" s="90" t="str">
        <f>班级资料!$G$2</f>
        <v>宽柔一小</v>
      </c>
      <c r="C58" s="90" t="str">
        <f>班级资料!$G$3</f>
        <v>SJK(C) FOON YEW 1</v>
      </c>
      <c r="D58" s="90" t="str">
        <f>班级资料!$G$4</f>
        <v xml:space="preserve">Jalan Kebun Teh </v>
      </c>
      <c r="E58" s="90" t="str">
        <f>班级资料!$G$5</f>
        <v>80250 Johor Bahru, JOHOR</v>
      </c>
      <c r="F58" s="89" t="str">
        <f>班级资料!$G$7</f>
        <v>李晓菁师</v>
      </c>
      <c r="G58" s="89" t="str">
        <f>班级资料!$G$8</f>
        <v>5M</v>
      </c>
      <c r="H58" s="89" t="str">
        <f>班级资料!$G$9</f>
        <v>2016 年</v>
      </c>
      <c r="I58" s="89" t="str">
        <f>班级资料!$G$10</f>
        <v>8 月份</v>
      </c>
      <c r="J58" s="57">
        <f>学生资料!C61</f>
        <v>0</v>
      </c>
      <c r="K58" s="57">
        <f>学生资料!D61</f>
        <v>0</v>
      </c>
      <c r="L58" s="91">
        <f>学生资料!E61</f>
        <v>0</v>
      </c>
      <c r="M58" s="57">
        <f>学生资料!F61</f>
        <v>0</v>
      </c>
      <c r="N58" s="92">
        <f>班级报告!F67</f>
        <v>0</v>
      </c>
      <c r="O58" s="93" t="e">
        <f>VLOOKUP(N58,能力表现!$A$3:$C$8,2)</f>
        <v>#N/A</v>
      </c>
      <c r="P58" s="94" t="e">
        <f>VLOOKUP(N58,能力表现!$A$3:$C$8,3)</f>
        <v>#N/A</v>
      </c>
      <c r="Q58" s="92">
        <f>班级报告!G67</f>
        <v>0</v>
      </c>
      <c r="R58" s="93" t="e">
        <f>VLOOKUP(Q58,能力表现!$A$3:$C$8,2)</f>
        <v>#N/A</v>
      </c>
      <c r="S58" s="94" t="e">
        <f>VLOOKUP(Q58,能力表现!$A$10:$C$15,3)</f>
        <v>#N/A</v>
      </c>
      <c r="T58" s="92">
        <f>班级报告!H67</f>
        <v>0</v>
      </c>
      <c r="U58" s="93" t="e">
        <f>VLOOKUP(T58,能力表现!$A$3:$C$8,2)</f>
        <v>#N/A</v>
      </c>
      <c r="V58" s="94" t="e">
        <f>VLOOKUP(T58,能力表现!$A$17:$C$22,3)</f>
        <v>#N/A</v>
      </c>
      <c r="W58" s="92">
        <f>班级报告!I67</f>
        <v>0</v>
      </c>
      <c r="X58" s="93" t="e">
        <f>VLOOKUP(W58,能力表现!$A$3:$C$8,2)</f>
        <v>#N/A</v>
      </c>
      <c r="Y58" s="94" t="e">
        <f>VLOOKUP(W58,能力表现!$A$25:$C$30,3)</f>
        <v>#N/A</v>
      </c>
      <c r="Z58" s="92">
        <f>班级报告!J67</f>
        <v>0</v>
      </c>
      <c r="AA58" s="93" t="e">
        <f>VLOOKUP(Z58,能力表现!$A$3:$C$8,2)</f>
        <v>#N/A</v>
      </c>
      <c r="AB58" s="94" t="e">
        <f>VLOOKUP(Z58,能力表现!$A$32:$C$37,3)</f>
        <v>#N/A</v>
      </c>
      <c r="AC58" s="92">
        <f>班级报告!K67</f>
        <v>0</v>
      </c>
      <c r="AD58" s="93" t="e">
        <f>VLOOKUP(AC58,能力表现!$A$3:$C$8,2)</f>
        <v>#N/A</v>
      </c>
      <c r="AE58" s="94" t="e">
        <f>VLOOKUP(AC58,能力表现!$A$40:$C$45,3)</f>
        <v>#N/A</v>
      </c>
      <c r="AF58" s="92">
        <f>班级报告!L67</f>
        <v>0</v>
      </c>
      <c r="AG58" s="93" t="e">
        <f>VLOOKUP(AF58,能力表现!$A$3:$C$8,2)</f>
        <v>#N/A</v>
      </c>
      <c r="AH58" s="94" t="e">
        <f>VLOOKUP(AF58,能力表现!$A$47:$C$52,3)</f>
        <v>#N/A</v>
      </c>
      <c r="AI58" s="92">
        <f>班级报告!M67</f>
        <v>0</v>
      </c>
      <c r="AJ58" s="93" t="e">
        <f>VLOOKUP(AI58,能力表现!$A$3:$C$8,2)</f>
        <v>#N/A</v>
      </c>
      <c r="AK58" s="94" t="e">
        <f>VLOOKUP(AI58,能力表现!$A$54:$C$59,3)</f>
        <v>#N/A</v>
      </c>
    </row>
    <row r="59" spans="1:37">
      <c r="A59" s="89">
        <v>58</v>
      </c>
      <c r="B59" s="90" t="str">
        <f>班级资料!$G$2</f>
        <v>宽柔一小</v>
      </c>
      <c r="C59" s="90" t="str">
        <f>班级资料!$G$3</f>
        <v>SJK(C) FOON YEW 1</v>
      </c>
      <c r="D59" s="90" t="str">
        <f>班级资料!$G$4</f>
        <v xml:space="preserve">Jalan Kebun Teh </v>
      </c>
      <c r="E59" s="90" t="str">
        <f>班级资料!$G$5</f>
        <v>80250 Johor Bahru, JOHOR</v>
      </c>
      <c r="F59" s="89" t="str">
        <f>班级资料!$G$7</f>
        <v>李晓菁师</v>
      </c>
      <c r="G59" s="89" t="str">
        <f>班级资料!$G$8</f>
        <v>5M</v>
      </c>
      <c r="H59" s="89" t="str">
        <f>班级资料!$G$9</f>
        <v>2016 年</v>
      </c>
      <c r="I59" s="89" t="str">
        <f>班级资料!$G$10</f>
        <v>8 月份</v>
      </c>
      <c r="J59" s="57">
        <f>学生资料!C62</f>
        <v>0</v>
      </c>
      <c r="K59" s="57">
        <f>学生资料!D62</f>
        <v>0</v>
      </c>
      <c r="L59" s="91">
        <f>学生资料!E62</f>
        <v>0</v>
      </c>
      <c r="M59" s="57">
        <f>学生资料!F62</f>
        <v>0</v>
      </c>
      <c r="N59" s="92">
        <f>班级报告!F68</f>
        <v>0</v>
      </c>
      <c r="O59" s="93" t="e">
        <f>VLOOKUP(N59,能力表现!$A$3:$C$8,2)</f>
        <v>#N/A</v>
      </c>
      <c r="P59" s="94" t="e">
        <f>VLOOKUP(N59,能力表现!$A$3:$C$8,3)</f>
        <v>#N/A</v>
      </c>
      <c r="Q59" s="92">
        <f>班级报告!G68</f>
        <v>0</v>
      </c>
      <c r="R59" s="93" t="e">
        <f>VLOOKUP(Q59,能力表现!$A$3:$C$8,2)</f>
        <v>#N/A</v>
      </c>
      <c r="S59" s="94" t="e">
        <f>VLOOKUP(Q59,能力表现!$A$10:$C$15,3)</f>
        <v>#N/A</v>
      </c>
      <c r="T59" s="92">
        <f>班级报告!H68</f>
        <v>0</v>
      </c>
      <c r="U59" s="93" t="e">
        <f>VLOOKUP(T59,能力表现!$A$3:$C$8,2)</f>
        <v>#N/A</v>
      </c>
      <c r="V59" s="94" t="e">
        <f>VLOOKUP(T59,能力表现!$A$17:$C$22,3)</f>
        <v>#N/A</v>
      </c>
      <c r="W59" s="92">
        <f>班级报告!I68</f>
        <v>0</v>
      </c>
      <c r="X59" s="93" t="e">
        <f>VLOOKUP(W59,能力表现!$A$3:$C$8,2)</f>
        <v>#N/A</v>
      </c>
      <c r="Y59" s="94" t="e">
        <f>VLOOKUP(W59,能力表现!$A$25:$C$30,3)</f>
        <v>#N/A</v>
      </c>
      <c r="Z59" s="92">
        <f>班级报告!J68</f>
        <v>0</v>
      </c>
      <c r="AA59" s="93" t="e">
        <f>VLOOKUP(Z59,能力表现!$A$3:$C$8,2)</f>
        <v>#N/A</v>
      </c>
      <c r="AB59" s="94" t="e">
        <f>VLOOKUP(Z59,能力表现!$A$32:$C$37,3)</f>
        <v>#N/A</v>
      </c>
      <c r="AC59" s="92">
        <f>班级报告!K68</f>
        <v>0</v>
      </c>
      <c r="AD59" s="93" t="e">
        <f>VLOOKUP(AC59,能力表现!$A$3:$C$8,2)</f>
        <v>#N/A</v>
      </c>
      <c r="AE59" s="94" t="e">
        <f>VLOOKUP(AC59,能力表现!$A$40:$C$45,3)</f>
        <v>#N/A</v>
      </c>
      <c r="AF59" s="92">
        <f>班级报告!L68</f>
        <v>0</v>
      </c>
      <c r="AG59" s="93" t="e">
        <f>VLOOKUP(AF59,能力表现!$A$3:$C$8,2)</f>
        <v>#N/A</v>
      </c>
      <c r="AH59" s="94" t="e">
        <f>VLOOKUP(AF59,能力表现!$A$47:$C$52,3)</f>
        <v>#N/A</v>
      </c>
      <c r="AI59" s="92">
        <f>班级报告!M68</f>
        <v>0</v>
      </c>
      <c r="AJ59" s="93" t="e">
        <f>VLOOKUP(AI59,能力表现!$A$3:$C$8,2)</f>
        <v>#N/A</v>
      </c>
      <c r="AK59" s="94" t="e">
        <f>VLOOKUP(AI59,能力表现!$A$54:$C$59,3)</f>
        <v>#N/A</v>
      </c>
    </row>
    <row r="60" spans="1:37">
      <c r="A60" s="89">
        <v>59</v>
      </c>
      <c r="B60" s="90" t="str">
        <f>班级资料!$G$2</f>
        <v>宽柔一小</v>
      </c>
      <c r="C60" s="90" t="str">
        <f>班级资料!$G$3</f>
        <v>SJK(C) FOON YEW 1</v>
      </c>
      <c r="D60" s="90" t="str">
        <f>班级资料!$G$4</f>
        <v xml:space="preserve">Jalan Kebun Teh </v>
      </c>
      <c r="E60" s="90" t="str">
        <f>班级资料!$G$5</f>
        <v>80250 Johor Bahru, JOHOR</v>
      </c>
      <c r="F60" s="89" t="str">
        <f>班级资料!$G$7</f>
        <v>李晓菁师</v>
      </c>
      <c r="G60" s="89" t="str">
        <f>班级资料!$G$8</f>
        <v>5M</v>
      </c>
      <c r="H60" s="89" t="str">
        <f>班级资料!$G$9</f>
        <v>2016 年</v>
      </c>
      <c r="I60" s="89" t="str">
        <f>班级资料!$G$10</f>
        <v>8 月份</v>
      </c>
      <c r="J60" s="57">
        <f>学生资料!C63</f>
        <v>0</v>
      </c>
      <c r="K60" s="57">
        <f>学生资料!D63</f>
        <v>0</v>
      </c>
      <c r="L60" s="91">
        <f>学生资料!E63</f>
        <v>0</v>
      </c>
      <c r="M60" s="57">
        <f>学生资料!F63</f>
        <v>0</v>
      </c>
      <c r="N60" s="92">
        <f>班级报告!F69</f>
        <v>0</v>
      </c>
      <c r="O60" s="93" t="e">
        <f>VLOOKUP(N60,能力表现!$A$3:$C$8,2)</f>
        <v>#N/A</v>
      </c>
      <c r="P60" s="94" t="e">
        <f>VLOOKUP(N60,能力表现!$A$3:$C$8,3)</f>
        <v>#N/A</v>
      </c>
      <c r="Q60" s="92">
        <f>班级报告!G69</f>
        <v>0</v>
      </c>
      <c r="R60" s="93" t="e">
        <f>VLOOKUP(Q60,能力表现!$A$3:$C$8,2)</f>
        <v>#N/A</v>
      </c>
      <c r="S60" s="94" t="e">
        <f>VLOOKUP(Q60,能力表现!$A$10:$C$15,3)</f>
        <v>#N/A</v>
      </c>
      <c r="T60" s="92">
        <f>班级报告!H69</f>
        <v>0</v>
      </c>
      <c r="U60" s="93" t="e">
        <f>VLOOKUP(T60,能力表现!$A$3:$C$8,2)</f>
        <v>#N/A</v>
      </c>
      <c r="V60" s="94" t="e">
        <f>VLOOKUP(T60,能力表现!$A$17:$C$22,3)</f>
        <v>#N/A</v>
      </c>
      <c r="W60" s="92">
        <f>班级报告!I69</f>
        <v>0</v>
      </c>
      <c r="X60" s="93" t="e">
        <f>VLOOKUP(W60,能力表现!$A$3:$C$8,2)</f>
        <v>#N/A</v>
      </c>
      <c r="Y60" s="94" t="e">
        <f>VLOOKUP(W60,能力表现!$A$25:$C$30,3)</f>
        <v>#N/A</v>
      </c>
      <c r="Z60" s="92">
        <f>班级报告!J69</f>
        <v>0</v>
      </c>
      <c r="AA60" s="93" t="e">
        <f>VLOOKUP(Z60,能力表现!$A$3:$C$8,2)</f>
        <v>#N/A</v>
      </c>
      <c r="AB60" s="94" t="e">
        <f>VLOOKUP(Z60,能力表现!$A$32:$C$37,3)</f>
        <v>#N/A</v>
      </c>
      <c r="AC60" s="92">
        <f>班级报告!K69</f>
        <v>0</v>
      </c>
      <c r="AD60" s="93" t="e">
        <f>VLOOKUP(AC60,能力表现!$A$3:$C$8,2)</f>
        <v>#N/A</v>
      </c>
      <c r="AE60" s="94" t="e">
        <f>VLOOKUP(AC60,能力表现!$A$40:$C$45,3)</f>
        <v>#N/A</v>
      </c>
      <c r="AF60" s="92">
        <f>班级报告!L69</f>
        <v>0</v>
      </c>
      <c r="AG60" s="93" t="e">
        <f>VLOOKUP(AF60,能力表现!$A$3:$C$8,2)</f>
        <v>#N/A</v>
      </c>
      <c r="AH60" s="94" t="e">
        <f>VLOOKUP(AF60,能力表现!$A$47:$C$52,3)</f>
        <v>#N/A</v>
      </c>
      <c r="AI60" s="92">
        <f>班级报告!M69</f>
        <v>0</v>
      </c>
      <c r="AJ60" s="93" t="e">
        <f>VLOOKUP(AI60,能力表现!$A$3:$C$8,2)</f>
        <v>#N/A</v>
      </c>
      <c r="AK60" s="94" t="e">
        <f>VLOOKUP(AI60,能力表现!$A$54:$C$59,3)</f>
        <v>#N/A</v>
      </c>
    </row>
    <row r="61" spans="1:37">
      <c r="A61" s="89">
        <v>60</v>
      </c>
      <c r="B61" s="90" t="str">
        <f>班级资料!$G$2</f>
        <v>宽柔一小</v>
      </c>
      <c r="C61" s="90" t="str">
        <f>班级资料!$G$3</f>
        <v>SJK(C) FOON YEW 1</v>
      </c>
      <c r="D61" s="90" t="str">
        <f>班级资料!$G$4</f>
        <v xml:space="preserve">Jalan Kebun Teh </v>
      </c>
      <c r="E61" s="90" t="str">
        <f>班级资料!$G$5</f>
        <v>80250 Johor Bahru, JOHOR</v>
      </c>
      <c r="F61" s="89" t="str">
        <f>班级资料!$G$7</f>
        <v>李晓菁师</v>
      </c>
      <c r="G61" s="89" t="str">
        <f>班级资料!$G$8</f>
        <v>5M</v>
      </c>
      <c r="H61" s="89" t="str">
        <f>班级资料!$G$9</f>
        <v>2016 年</v>
      </c>
      <c r="I61" s="89" t="str">
        <f>班级资料!$G$10</f>
        <v>8 月份</v>
      </c>
      <c r="J61" s="57">
        <f>学生资料!C64</f>
        <v>0</v>
      </c>
      <c r="K61" s="57">
        <f>学生资料!D64</f>
        <v>0</v>
      </c>
      <c r="L61" s="91">
        <f>学生资料!E64</f>
        <v>0</v>
      </c>
      <c r="M61" s="57">
        <f>学生资料!F64</f>
        <v>0</v>
      </c>
      <c r="N61" s="92">
        <f>班级报告!F70</f>
        <v>0</v>
      </c>
      <c r="O61" s="93" t="e">
        <f>VLOOKUP(N61,能力表现!$A$3:$C$8,2)</f>
        <v>#N/A</v>
      </c>
      <c r="P61" s="94" t="e">
        <f>VLOOKUP(N61,能力表现!$A$3:$C$8,3)</f>
        <v>#N/A</v>
      </c>
      <c r="Q61" s="92">
        <f>班级报告!G70</f>
        <v>0</v>
      </c>
      <c r="R61" s="93" t="e">
        <f>VLOOKUP(Q61,能力表现!$A$3:$C$8,2)</f>
        <v>#N/A</v>
      </c>
      <c r="S61" s="94" t="e">
        <f>VLOOKUP(Q61,能力表现!$A$10:$C$15,3)</f>
        <v>#N/A</v>
      </c>
      <c r="T61" s="92">
        <f>班级报告!H70</f>
        <v>0</v>
      </c>
      <c r="U61" s="93" t="e">
        <f>VLOOKUP(T61,能力表现!$A$3:$C$8,2)</f>
        <v>#N/A</v>
      </c>
      <c r="V61" s="94" t="e">
        <f>VLOOKUP(T61,能力表现!$A$17:$C$22,3)</f>
        <v>#N/A</v>
      </c>
      <c r="W61" s="92">
        <f>班级报告!I70</f>
        <v>0</v>
      </c>
      <c r="X61" s="93" t="e">
        <f>VLOOKUP(W61,能力表现!$A$3:$C$8,2)</f>
        <v>#N/A</v>
      </c>
      <c r="Y61" s="94" t="e">
        <f>VLOOKUP(W61,能力表现!$A$25:$C$30,3)</f>
        <v>#N/A</v>
      </c>
      <c r="Z61" s="92">
        <f>班级报告!J70</f>
        <v>0</v>
      </c>
      <c r="AA61" s="93" t="e">
        <f>VLOOKUP(Z61,能力表现!$A$3:$C$8,2)</f>
        <v>#N/A</v>
      </c>
      <c r="AB61" s="94" t="e">
        <f>VLOOKUP(Z61,能力表现!$A$32:$C$37,3)</f>
        <v>#N/A</v>
      </c>
      <c r="AC61" s="92">
        <f>班级报告!K70</f>
        <v>0</v>
      </c>
      <c r="AD61" s="93" t="e">
        <f>VLOOKUP(AC61,能力表现!$A$3:$C$8,2)</f>
        <v>#N/A</v>
      </c>
      <c r="AE61" s="94" t="e">
        <f>VLOOKUP(AC61,能力表现!$A$40:$C$45,3)</f>
        <v>#N/A</v>
      </c>
      <c r="AF61" s="92">
        <f>班级报告!L70</f>
        <v>0</v>
      </c>
      <c r="AG61" s="93" t="e">
        <f>VLOOKUP(AF61,能力表现!$A$3:$C$8,2)</f>
        <v>#N/A</v>
      </c>
      <c r="AH61" s="94" t="e">
        <f>VLOOKUP(AF61,能力表现!$A$47:$C$52,3)</f>
        <v>#N/A</v>
      </c>
      <c r="AI61" s="92">
        <f>班级报告!M70</f>
        <v>0</v>
      </c>
      <c r="AJ61" s="93" t="e">
        <f>VLOOKUP(AI61,能力表现!$A$3:$C$8,2)</f>
        <v>#N/A</v>
      </c>
      <c r="AK61" s="94" t="e">
        <f>VLOOKUP(AI61,能力表现!$A$54:$C$59,3)</f>
        <v>#N/A</v>
      </c>
    </row>
  </sheetData>
  <phoneticPr fontId="10" type="noConversion"/>
  <dataValidations count="4">
    <dataValidation allowBlank="1" showErrorMessage="1" promptTitle="1.聆听能力:" sqref="W2:W61 Z2:Z61 AC2:AC61 Q2:Q61 T2:T61"/>
    <dataValidation showDropDown="1" showErrorMessage="1" promptTitle="1.聆听能力:" sqref="N2:N61"/>
    <dataValidation showDropDown="1" showErrorMessage="1" promptTitle="2.口头表达:" sqref="AG2:AH61 R2:S61 U2:V61 X2:Y61 AA2:AB61 AJ2:AK61 AD2:AE61 O2:P61"/>
    <dataValidation type="list" allowBlank="1" showErrorMessage="1" promptTitle="1.聆听能力:" sqref="AF2:AF61 AI2:AI61">
      <formula1>能力表现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2:L11"/>
  <sheetViews>
    <sheetView showGridLines="0" zoomScale="150" zoomScaleNormal="150" zoomScaleSheetLayoutView="160" workbookViewId="0">
      <selection activeCell="G6" sqref="G6:L11"/>
    </sheetView>
  </sheetViews>
  <sheetFormatPr defaultColWidth="9.125" defaultRowHeight="12" customHeight="1"/>
  <cols>
    <col min="1" max="1" width="5" style="62" customWidth="1"/>
    <col min="2" max="4" width="9.125" style="62"/>
    <col min="5" max="5" width="5" style="62" customWidth="1"/>
    <col min="6" max="16384" width="9.125" style="62"/>
  </cols>
  <sheetData>
    <row r="2" spans="2:12" ht="17.25" customHeight="1">
      <c r="B2" s="160" t="s">
        <v>244</v>
      </c>
      <c r="C2" s="160"/>
      <c r="D2" s="160"/>
      <c r="E2" s="160"/>
    </row>
    <row r="3" spans="2:12" ht="12" customHeight="1">
      <c r="B3" s="161"/>
      <c r="C3" s="161"/>
      <c r="D3" s="161"/>
      <c r="E3" s="161"/>
    </row>
    <row r="6" spans="2:12" ht="12" customHeight="1">
      <c r="G6" s="162" t="s">
        <v>245</v>
      </c>
      <c r="H6" s="162"/>
      <c r="I6" s="162"/>
      <c r="J6" s="162"/>
      <c r="K6" s="162"/>
      <c r="L6" s="162"/>
    </row>
    <row r="7" spans="2:12" ht="12" customHeight="1">
      <c r="G7" s="162"/>
      <c r="H7" s="162"/>
      <c r="I7" s="162"/>
      <c r="J7" s="162"/>
      <c r="K7" s="162"/>
      <c r="L7" s="162"/>
    </row>
    <row r="8" spans="2:12" ht="12" customHeight="1">
      <c r="G8" s="162"/>
      <c r="H8" s="162"/>
      <c r="I8" s="162"/>
      <c r="J8" s="162"/>
      <c r="K8" s="162"/>
      <c r="L8" s="162"/>
    </row>
    <row r="9" spans="2:12" ht="12" customHeight="1">
      <c r="G9" s="162"/>
      <c r="H9" s="162"/>
      <c r="I9" s="162"/>
      <c r="J9" s="162"/>
      <c r="K9" s="162"/>
      <c r="L9" s="162"/>
    </row>
    <row r="10" spans="2:12" ht="12" customHeight="1">
      <c r="G10" s="162"/>
      <c r="H10" s="162"/>
      <c r="I10" s="162"/>
      <c r="J10" s="162"/>
      <c r="K10" s="162"/>
      <c r="L10" s="162"/>
    </row>
    <row r="11" spans="2:12" ht="12" customHeight="1">
      <c r="G11" s="162"/>
      <c r="H11" s="162"/>
      <c r="I11" s="162"/>
      <c r="J11" s="162"/>
      <c r="K11" s="162"/>
      <c r="L11" s="162"/>
    </row>
  </sheetData>
  <mergeCells count="3">
    <mergeCell ref="B2:E2"/>
    <mergeCell ref="B3:E3"/>
    <mergeCell ref="G6:L11"/>
  </mergeCells>
  <phoneticPr fontId="10" type="noConversion"/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B1:G10"/>
  <sheetViews>
    <sheetView showGridLines="0" zoomScaleNormal="100" zoomScaleSheetLayoutView="120" workbookViewId="0">
      <selection activeCell="G10" sqref="G10"/>
    </sheetView>
  </sheetViews>
  <sheetFormatPr defaultColWidth="9.125" defaultRowHeight="21" customHeight="1"/>
  <cols>
    <col min="1" max="1" width="3.25" style="33" customWidth="1"/>
    <col min="2" max="2" width="6.125" style="32" customWidth="1"/>
    <col min="3" max="3" width="9.25" style="33" customWidth="1"/>
    <col min="4" max="4" width="7.75" style="33" customWidth="1"/>
    <col min="5" max="5" width="1.75" style="33" customWidth="1"/>
    <col min="6" max="6" width="2.625" style="32" customWidth="1"/>
    <col min="7" max="7" width="51.375" style="33" customWidth="1"/>
    <col min="8" max="16384" width="9.125" style="33"/>
  </cols>
  <sheetData>
    <row r="1" spans="2:7" ht="21" customHeight="1">
      <c r="B1" s="165" t="s">
        <v>179</v>
      </c>
      <c r="C1" s="165"/>
      <c r="D1" s="165"/>
      <c r="E1" s="165"/>
      <c r="F1" s="165"/>
      <c r="G1" s="165"/>
    </row>
    <row r="2" spans="2:7" ht="21" customHeight="1">
      <c r="B2" s="59">
        <v>1</v>
      </c>
      <c r="C2" s="60" t="s">
        <v>180</v>
      </c>
      <c r="D2" s="61" t="s">
        <v>181</v>
      </c>
      <c r="E2" s="61" t="s">
        <v>178</v>
      </c>
      <c r="F2" s="82" t="s">
        <v>0</v>
      </c>
      <c r="G2" s="83" t="s">
        <v>322</v>
      </c>
    </row>
    <row r="3" spans="2:7" ht="21" customHeight="1">
      <c r="B3" s="59">
        <v>2</v>
      </c>
      <c r="C3" s="60"/>
      <c r="D3" s="61" t="s">
        <v>182</v>
      </c>
      <c r="E3" s="61"/>
      <c r="F3" s="82" t="s">
        <v>0</v>
      </c>
      <c r="G3" s="83" t="s">
        <v>323</v>
      </c>
    </row>
    <row r="4" spans="2:7" ht="21" customHeight="1">
      <c r="B4" s="59">
        <v>3</v>
      </c>
      <c r="C4" s="60" t="s">
        <v>183</v>
      </c>
      <c r="D4" s="61"/>
      <c r="E4" s="61"/>
      <c r="F4" s="82" t="s">
        <v>0</v>
      </c>
      <c r="G4" s="83" t="s">
        <v>324</v>
      </c>
    </row>
    <row r="5" spans="2:7" ht="21" customHeight="1">
      <c r="B5" s="59">
        <v>4</v>
      </c>
      <c r="C5" s="60" t="s">
        <v>184</v>
      </c>
      <c r="D5" s="61"/>
      <c r="E5" s="61"/>
      <c r="F5" s="82" t="s">
        <v>0</v>
      </c>
      <c r="G5" s="83" t="s">
        <v>325</v>
      </c>
    </row>
    <row r="6" spans="2:7" ht="21" customHeight="1">
      <c r="B6" s="163" t="s">
        <v>177</v>
      </c>
      <c r="C6" s="163"/>
      <c r="D6" s="163"/>
      <c r="E6" s="163"/>
      <c r="F6" s="163"/>
      <c r="G6" s="164"/>
    </row>
    <row r="7" spans="2:7" ht="21" customHeight="1">
      <c r="B7" s="59">
        <v>1</v>
      </c>
      <c r="C7" s="166" t="s">
        <v>176</v>
      </c>
      <c r="D7" s="167"/>
      <c r="E7" s="61"/>
      <c r="F7" s="82" t="s">
        <v>0</v>
      </c>
      <c r="G7" s="34" t="s">
        <v>246</v>
      </c>
    </row>
    <row r="8" spans="2:7" ht="21" customHeight="1">
      <c r="B8" s="59">
        <v>2</v>
      </c>
      <c r="C8" s="60" t="s">
        <v>107</v>
      </c>
      <c r="D8" s="61"/>
      <c r="E8" s="61"/>
      <c r="F8" s="82" t="s">
        <v>0</v>
      </c>
      <c r="G8" s="34" t="s">
        <v>247</v>
      </c>
    </row>
    <row r="9" spans="2:7" ht="21" customHeight="1">
      <c r="B9" s="59">
        <v>3</v>
      </c>
      <c r="C9" s="60" t="s">
        <v>109</v>
      </c>
      <c r="D9" s="61"/>
      <c r="E9" s="61"/>
      <c r="F9" s="82" t="s">
        <v>0</v>
      </c>
      <c r="G9" s="34" t="s">
        <v>326</v>
      </c>
    </row>
    <row r="10" spans="2:7" ht="21" customHeight="1">
      <c r="B10" s="59">
        <v>4</v>
      </c>
      <c r="C10" s="60" t="s">
        <v>110</v>
      </c>
      <c r="D10" s="61"/>
      <c r="E10" s="61"/>
      <c r="F10" s="82" t="s">
        <v>0</v>
      </c>
      <c r="G10" s="34" t="s">
        <v>124</v>
      </c>
    </row>
  </sheetData>
  <mergeCells count="3">
    <mergeCell ref="B6:G6"/>
    <mergeCell ref="B1:G1"/>
    <mergeCell ref="C7:D7"/>
  </mergeCells>
  <phoneticPr fontId="10" type="noConversion"/>
  <pageMargins left="0.7" right="0.7" top="0.75" bottom="0.75" header="0.3" footer="0.3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B1:F64"/>
  <sheetViews>
    <sheetView showGridLines="0" zoomScale="160" zoomScaleNormal="160" workbookViewId="0">
      <selection activeCell="D5" sqref="D5"/>
    </sheetView>
  </sheetViews>
  <sheetFormatPr defaultColWidth="9.125" defaultRowHeight="13.5"/>
  <cols>
    <col min="1" max="1" width="3.25" style="62" customWidth="1"/>
    <col min="2" max="2" width="5.25" style="62" customWidth="1"/>
    <col min="3" max="3" width="11" style="63" customWidth="1"/>
    <col min="4" max="4" width="30.75" style="62" customWidth="1"/>
    <col min="5" max="5" width="15" style="62" customWidth="1"/>
    <col min="6" max="6" width="9.25" style="62" customWidth="1"/>
    <col min="7" max="16384" width="9.125" style="62"/>
  </cols>
  <sheetData>
    <row r="1" spans="2:6">
      <c r="B1" s="65"/>
      <c r="C1" s="66"/>
      <c r="D1" s="67" t="str">
        <f>班级资料!G8</f>
        <v>5M</v>
      </c>
      <c r="E1" s="65"/>
      <c r="F1" s="65"/>
    </row>
    <row r="2" spans="2:6">
      <c r="B2" s="68"/>
      <c r="C2" s="66"/>
      <c r="D2" s="68"/>
      <c r="E2" s="68"/>
      <c r="F2" s="68"/>
    </row>
    <row r="3" spans="2:6">
      <c r="B3" s="170" t="s">
        <v>15</v>
      </c>
      <c r="C3" s="171" t="s">
        <v>12</v>
      </c>
      <c r="D3" s="172"/>
      <c r="E3" s="168" t="s">
        <v>243</v>
      </c>
      <c r="F3" s="168" t="s">
        <v>8</v>
      </c>
    </row>
    <row r="4" spans="2:6">
      <c r="B4" s="170"/>
      <c r="C4" s="64" t="s">
        <v>17</v>
      </c>
      <c r="D4" s="64" t="s">
        <v>18</v>
      </c>
      <c r="E4" s="168"/>
      <c r="F4" s="169"/>
    </row>
    <row r="5" spans="2:6">
      <c r="B5" s="69">
        <v>1</v>
      </c>
      <c r="C5" s="70" t="s">
        <v>248</v>
      </c>
      <c r="D5" s="71" t="s">
        <v>249</v>
      </c>
      <c r="E5" s="72">
        <v>40516109324</v>
      </c>
      <c r="F5" s="70" t="s">
        <v>14</v>
      </c>
    </row>
    <row r="6" spans="2:6">
      <c r="B6" s="69">
        <v>2</v>
      </c>
      <c r="C6" s="70" t="s">
        <v>250</v>
      </c>
      <c r="D6" s="71" t="s">
        <v>251</v>
      </c>
      <c r="E6" s="72">
        <v>40101109923</v>
      </c>
      <c r="F6" s="70" t="s">
        <v>14</v>
      </c>
    </row>
    <row r="7" spans="2:6">
      <c r="B7" s="69">
        <v>3</v>
      </c>
      <c r="C7" s="70" t="s">
        <v>252</v>
      </c>
      <c r="D7" s="71" t="s">
        <v>253</v>
      </c>
      <c r="E7" s="72">
        <v>39686110522</v>
      </c>
      <c r="F7" s="70" t="s">
        <v>14</v>
      </c>
    </row>
    <row r="8" spans="2:6">
      <c r="B8" s="69">
        <v>4</v>
      </c>
      <c r="C8" s="70" t="s">
        <v>254</v>
      </c>
      <c r="D8" s="71" t="s">
        <v>255</v>
      </c>
      <c r="E8" s="72">
        <v>39271111121</v>
      </c>
      <c r="F8" s="70" t="s">
        <v>14</v>
      </c>
    </row>
    <row r="9" spans="2:6">
      <c r="B9" s="69">
        <v>5</v>
      </c>
      <c r="C9" s="70" t="s">
        <v>256</v>
      </c>
      <c r="D9" s="73" t="s">
        <v>257</v>
      </c>
      <c r="E9" s="72">
        <v>38856111720</v>
      </c>
      <c r="F9" s="70" t="s">
        <v>14</v>
      </c>
    </row>
    <row r="10" spans="2:6">
      <c r="B10" s="69">
        <v>6</v>
      </c>
      <c r="C10" s="74" t="s">
        <v>258</v>
      </c>
      <c r="D10" s="75" t="s">
        <v>259</v>
      </c>
      <c r="E10" s="76">
        <v>38441112319</v>
      </c>
      <c r="F10" s="70" t="s">
        <v>14</v>
      </c>
    </row>
    <row r="11" spans="2:6">
      <c r="B11" s="69">
        <v>7</v>
      </c>
      <c r="C11" s="74" t="s">
        <v>260</v>
      </c>
      <c r="D11" s="75" t="s">
        <v>261</v>
      </c>
      <c r="E11" s="76">
        <v>38026112918</v>
      </c>
      <c r="F11" s="70" t="s">
        <v>14</v>
      </c>
    </row>
    <row r="12" spans="2:6">
      <c r="B12" s="69">
        <v>8</v>
      </c>
      <c r="C12" s="74" t="s">
        <v>262</v>
      </c>
      <c r="D12" s="75" t="s">
        <v>263</v>
      </c>
      <c r="E12" s="76">
        <v>40101109923</v>
      </c>
      <c r="F12" s="70" t="s">
        <v>14</v>
      </c>
    </row>
    <row r="13" spans="2:6">
      <c r="B13" s="69">
        <v>9</v>
      </c>
      <c r="C13" s="74" t="s">
        <v>264</v>
      </c>
      <c r="D13" s="75" t="s">
        <v>265</v>
      </c>
      <c r="E13" s="76">
        <v>40301109713</v>
      </c>
      <c r="F13" s="70" t="s">
        <v>14</v>
      </c>
    </row>
    <row r="14" spans="2:6">
      <c r="B14" s="69">
        <v>10</v>
      </c>
      <c r="C14" s="74" t="s">
        <v>266</v>
      </c>
      <c r="D14" s="75" t="s">
        <v>267</v>
      </c>
      <c r="E14" s="76">
        <v>40913109745</v>
      </c>
      <c r="F14" s="70" t="s">
        <v>14</v>
      </c>
    </row>
    <row r="15" spans="2:6">
      <c r="B15" s="69">
        <v>11</v>
      </c>
      <c r="C15" s="74" t="s">
        <v>268</v>
      </c>
      <c r="D15" s="75" t="s">
        <v>269</v>
      </c>
      <c r="E15" s="76">
        <v>40826109426</v>
      </c>
      <c r="F15" s="70" t="s">
        <v>14</v>
      </c>
    </row>
    <row r="16" spans="2:6">
      <c r="B16" s="69">
        <v>12</v>
      </c>
      <c r="C16" s="74" t="s">
        <v>270</v>
      </c>
      <c r="D16" s="75" t="s">
        <v>271</v>
      </c>
      <c r="E16" s="76">
        <v>40906109924</v>
      </c>
      <c r="F16" s="70" t="s">
        <v>14</v>
      </c>
    </row>
    <row r="17" spans="2:6">
      <c r="B17" s="69">
        <v>13</v>
      </c>
      <c r="C17" s="74" t="s">
        <v>272</v>
      </c>
      <c r="D17" s="75" t="s">
        <v>273</v>
      </c>
      <c r="E17" s="76">
        <v>40516109324</v>
      </c>
      <c r="F17" s="70" t="s">
        <v>14</v>
      </c>
    </row>
    <row r="18" spans="2:6">
      <c r="B18" s="69">
        <v>14</v>
      </c>
      <c r="C18" s="74" t="s">
        <v>274</v>
      </c>
      <c r="D18" s="75" t="s">
        <v>275</v>
      </c>
      <c r="E18" s="76">
        <v>40101109923</v>
      </c>
      <c r="F18" s="70" t="s">
        <v>14</v>
      </c>
    </row>
    <row r="19" spans="2:6">
      <c r="B19" s="69">
        <v>15</v>
      </c>
      <c r="C19" s="74" t="s">
        <v>276</v>
      </c>
      <c r="D19" s="75" t="s">
        <v>277</v>
      </c>
      <c r="E19" s="76">
        <v>40301109713</v>
      </c>
      <c r="F19" s="70" t="s">
        <v>14</v>
      </c>
    </row>
    <row r="20" spans="2:6">
      <c r="B20" s="69">
        <v>16</v>
      </c>
      <c r="C20" s="74" t="s">
        <v>278</v>
      </c>
      <c r="D20" s="75" t="s">
        <v>279</v>
      </c>
      <c r="E20" s="76">
        <v>40913109745</v>
      </c>
      <c r="F20" s="70" t="s">
        <v>14</v>
      </c>
    </row>
    <row r="21" spans="2:6">
      <c r="B21" s="69">
        <v>17</v>
      </c>
      <c r="C21" s="74" t="s">
        <v>280</v>
      </c>
      <c r="D21" s="75" t="s">
        <v>281</v>
      </c>
      <c r="E21" s="76">
        <v>40826109426</v>
      </c>
      <c r="F21" s="70" t="s">
        <v>14</v>
      </c>
    </row>
    <row r="22" spans="2:6">
      <c r="B22" s="69">
        <v>18</v>
      </c>
      <c r="C22" s="74" t="s">
        <v>282</v>
      </c>
      <c r="D22" s="75" t="s">
        <v>283</v>
      </c>
      <c r="E22" s="76">
        <v>40906109924</v>
      </c>
      <c r="F22" s="70" t="s">
        <v>14</v>
      </c>
    </row>
    <row r="23" spans="2:6">
      <c r="B23" s="69">
        <v>19</v>
      </c>
      <c r="C23" s="74" t="s">
        <v>284</v>
      </c>
      <c r="D23" s="75" t="s">
        <v>285</v>
      </c>
      <c r="E23" s="76">
        <v>40516109324</v>
      </c>
      <c r="F23" s="70" t="s">
        <v>14</v>
      </c>
    </row>
    <row r="24" spans="2:6">
      <c r="B24" s="69">
        <v>20</v>
      </c>
      <c r="C24" s="74" t="s">
        <v>286</v>
      </c>
      <c r="D24" s="75" t="s">
        <v>287</v>
      </c>
      <c r="E24" s="76">
        <v>40101109923</v>
      </c>
      <c r="F24" s="70" t="s">
        <v>14</v>
      </c>
    </row>
    <row r="25" spans="2:6">
      <c r="B25" s="69">
        <v>21</v>
      </c>
      <c r="C25" s="74" t="s">
        <v>288</v>
      </c>
      <c r="D25" s="75" t="s">
        <v>289</v>
      </c>
      <c r="E25" s="76">
        <v>40301109713</v>
      </c>
      <c r="F25" s="70" t="s">
        <v>13</v>
      </c>
    </row>
    <row r="26" spans="2:6">
      <c r="B26" s="69">
        <v>22</v>
      </c>
      <c r="C26" s="74" t="s">
        <v>290</v>
      </c>
      <c r="D26" s="75" t="s">
        <v>291</v>
      </c>
      <c r="E26" s="76">
        <v>40913109745</v>
      </c>
      <c r="F26" s="70" t="s">
        <v>13</v>
      </c>
    </row>
    <row r="27" spans="2:6">
      <c r="B27" s="69">
        <v>23</v>
      </c>
      <c r="C27" s="74" t="s">
        <v>292</v>
      </c>
      <c r="D27" s="75" t="s">
        <v>293</v>
      </c>
      <c r="E27" s="76">
        <v>40826109426</v>
      </c>
      <c r="F27" s="70" t="s">
        <v>13</v>
      </c>
    </row>
    <row r="28" spans="2:6">
      <c r="B28" s="69">
        <v>24</v>
      </c>
      <c r="C28" s="74" t="s">
        <v>294</v>
      </c>
      <c r="D28" s="75" t="s">
        <v>295</v>
      </c>
      <c r="E28" s="76">
        <v>40906109924</v>
      </c>
      <c r="F28" s="70" t="s">
        <v>13</v>
      </c>
    </row>
    <row r="29" spans="2:6">
      <c r="B29" s="69">
        <v>25</v>
      </c>
      <c r="C29" s="74" t="s">
        <v>296</v>
      </c>
      <c r="D29" s="75" t="s">
        <v>297</v>
      </c>
      <c r="E29" s="76">
        <v>40516109324</v>
      </c>
      <c r="F29" s="70" t="s">
        <v>13</v>
      </c>
    </row>
    <row r="30" spans="2:6">
      <c r="B30" s="69">
        <v>26</v>
      </c>
      <c r="C30" s="74" t="s">
        <v>298</v>
      </c>
      <c r="D30" s="75" t="s">
        <v>299</v>
      </c>
      <c r="E30" s="76">
        <v>40101109923</v>
      </c>
      <c r="F30" s="70" t="s">
        <v>13</v>
      </c>
    </row>
    <row r="31" spans="2:6">
      <c r="B31" s="69">
        <v>27</v>
      </c>
      <c r="C31" s="74" t="s">
        <v>300</v>
      </c>
      <c r="D31" s="75" t="s">
        <v>301</v>
      </c>
      <c r="E31" s="76">
        <v>40301109713</v>
      </c>
      <c r="F31" s="70" t="s">
        <v>13</v>
      </c>
    </row>
    <row r="32" spans="2:6">
      <c r="B32" s="69">
        <v>28</v>
      </c>
      <c r="C32" s="74" t="s">
        <v>302</v>
      </c>
      <c r="D32" s="75" t="s">
        <v>303</v>
      </c>
      <c r="E32" s="76">
        <v>40913109745</v>
      </c>
      <c r="F32" s="70" t="s">
        <v>13</v>
      </c>
    </row>
    <row r="33" spans="2:6">
      <c r="B33" s="69">
        <v>29</v>
      </c>
      <c r="C33" s="74" t="s">
        <v>304</v>
      </c>
      <c r="D33" s="75" t="s">
        <v>305</v>
      </c>
      <c r="E33" s="76">
        <v>40826109426</v>
      </c>
      <c r="F33" s="70" t="s">
        <v>13</v>
      </c>
    </row>
    <row r="34" spans="2:6">
      <c r="B34" s="69">
        <v>30</v>
      </c>
      <c r="C34" s="74" t="s">
        <v>306</v>
      </c>
      <c r="D34" s="75" t="s">
        <v>307</v>
      </c>
      <c r="E34" s="76">
        <v>40906109924</v>
      </c>
      <c r="F34" s="70" t="s">
        <v>13</v>
      </c>
    </row>
    <row r="35" spans="2:6">
      <c r="B35" s="69">
        <v>31</v>
      </c>
      <c r="C35" s="74" t="s">
        <v>308</v>
      </c>
      <c r="D35" s="75" t="s">
        <v>309</v>
      </c>
      <c r="E35" s="76">
        <v>40516109324</v>
      </c>
      <c r="F35" s="70" t="s">
        <v>13</v>
      </c>
    </row>
    <row r="36" spans="2:6">
      <c r="B36" s="69">
        <v>32</v>
      </c>
      <c r="C36" s="74" t="s">
        <v>310</v>
      </c>
      <c r="D36" s="75" t="s">
        <v>311</v>
      </c>
      <c r="E36" s="76">
        <v>40101109923</v>
      </c>
      <c r="F36" s="70" t="s">
        <v>13</v>
      </c>
    </row>
    <row r="37" spans="2:6">
      <c r="B37" s="69">
        <v>33</v>
      </c>
      <c r="C37" s="74" t="s">
        <v>312</v>
      </c>
      <c r="D37" s="75" t="s">
        <v>313</v>
      </c>
      <c r="E37" s="76">
        <v>40301109713</v>
      </c>
      <c r="F37" s="70" t="s">
        <v>13</v>
      </c>
    </row>
    <row r="38" spans="2:6">
      <c r="B38" s="69">
        <v>34</v>
      </c>
      <c r="C38" s="74" t="s">
        <v>314</v>
      </c>
      <c r="D38" s="75" t="s">
        <v>315</v>
      </c>
      <c r="E38" s="76">
        <v>40913109745</v>
      </c>
      <c r="F38" s="70" t="s">
        <v>13</v>
      </c>
    </row>
    <row r="39" spans="2:6">
      <c r="B39" s="69">
        <v>35</v>
      </c>
      <c r="C39" s="74" t="s">
        <v>316</v>
      </c>
      <c r="D39" s="75" t="s">
        <v>317</v>
      </c>
      <c r="E39" s="76">
        <v>40826109426</v>
      </c>
      <c r="F39" s="70" t="s">
        <v>13</v>
      </c>
    </row>
    <row r="40" spans="2:6">
      <c r="B40" s="69">
        <v>36</v>
      </c>
      <c r="C40" s="74" t="s">
        <v>318</v>
      </c>
      <c r="D40" s="75" t="s">
        <v>319</v>
      </c>
      <c r="E40" s="76">
        <v>40906109924</v>
      </c>
      <c r="F40" s="70" t="s">
        <v>13</v>
      </c>
    </row>
    <row r="41" spans="2:6">
      <c r="B41" s="69">
        <v>37</v>
      </c>
      <c r="C41" s="74" t="s">
        <v>320</v>
      </c>
      <c r="D41" s="75" t="s">
        <v>321</v>
      </c>
      <c r="E41" s="76">
        <v>40906109924</v>
      </c>
      <c r="F41" s="70" t="s">
        <v>13</v>
      </c>
    </row>
    <row r="42" spans="2:6">
      <c r="B42" s="69">
        <v>38</v>
      </c>
      <c r="C42" s="74"/>
      <c r="D42" s="75"/>
      <c r="E42" s="76"/>
      <c r="F42" s="70"/>
    </row>
    <row r="43" spans="2:6">
      <c r="B43" s="69">
        <v>39</v>
      </c>
      <c r="C43" s="74"/>
      <c r="D43" s="75"/>
      <c r="E43" s="76"/>
      <c r="F43" s="70"/>
    </row>
    <row r="44" spans="2:6">
      <c r="B44" s="69">
        <v>40</v>
      </c>
      <c r="C44" s="74"/>
      <c r="D44" s="75"/>
      <c r="E44" s="76"/>
      <c r="F44" s="70"/>
    </row>
    <row r="45" spans="2:6">
      <c r="B45" s="69">
        <v>41</v>
      </c>
      <c r="C45" s="74"/>
      <c r="D45" s="75"/>
      <c r="E45" s="76"/>
      <c r="F45" s="70"/>
    </row>
    <row r="46" spans="2:6">
      <c r="B46" s="69">
        <v>42</v>
      </c>
      <c r="C46" s="74"/>
      <c r="D46" s="75"/>
      <c r="E46" s="76"/>
      <c r="F46" s="70"/>
    </row>
    <row r="47" spans="2:6">
      <c r="B47" s="69">
        <v>43</v>
      </c>
      <c r="C47" s="74"/>
      <c r="D47" s="75"/>
      <c r="E47" s="76"/>
      <c r="F47" s="70"/>
    </row>
    <row r="48" spans="2:6">
      <c r="B48" s="69">
        <v>44</v>
      </c>
      <c r="C48" s="74"/>
      <c r="D48" s="75"/>
      <c r="E48" s="76"/>
      <c r="F48" s="70"/>
    </row>
    <row r="49" spans="2:6">
      <c r="B49" s="69">
        <v>45</v>
      </c>
      <c r="C49" s="74"/>
      <c r="D49" s="75"/>
      <c r="E49" s="76"/>
      <c r="F49" s="70"/>
    </row>
    <row r="50" spans="2:6">
      <c r="B50" s="69">
        <v>46</v>
      </c>
      <c r="C50" s="74"/>
      <c r="D50" s="75"/>
      <c r="E50" s="76"/>
      <c r="F50" s="70"/>
    </row>
    <row r="51" spans="2:6">
      <c r="B51" s="69">
        <v>47</v>
      </c>
      <c r="C51" s="74"/>
      <c r="D51" s="75"/>
      <c r="E51" s="76"/>
      <c r="F51" s="70"/>
    </row>
    <row r="52" spans="2:6">
      <c r="B52" s="69">
        <v>48</v>
      </c>
      <c r="C52" s="74"/>
      <c r="D52" s="75"/>
      <c r="E52" s="76"/>
      <c r="F52" s="70"/>
    </row>
    <row r="53" spans="2:6">
      <c r="B53" s="69">
        <v>49</v>
      </c>
      <c r="C53" s="74"/>
      <c r="D53" s="75"/>
      <c r="E53" s="76"/>
      <c r="F53" s="70"/>
    </row>
    <row r="54" spans="2:6">
      <c r="B54" s="69">
        <v>50</v>
      </c>
      <c r="C54" s="74"/>
      <c r="D54" s="75"/>
      <c r="E54" s="76"/>
      <c r="F54" s="70"/>
    </row>
    <row r="55" spans="2:6">
      <c r="B55" s="69">
        <v>51</v>
      </c>
      <c r="C55" s="74"/>
      <c r="D55" s="75"/>
      <c r="E55" s="76"/>
      <c r="F55" s="70"/>
    </row>
    <row r="56" spans="2:6">
      <c r="B56" s="69">
        <v>52</v>
      </c>
      <c r="C56" s="74"/>
      <c r="D56" s="75"/>
      <c r="E56" s="76"/>
      <c r="F56" s="70"/>
    </row>
    <row r="57" spans="2:6">
      <c r="B57" s="69">
        <v>53</v>
      </c>
      <c r="C57" s="74"/>
      <c r="D57" s="75"/>
      <c r="E57" s="76"/>
      <c r="F57" s="70"/>
    </row>
    <row r="58" spans="2:6">
      <c r="B58" s="69">
        <v>54</v>
      </c>
      <c r="C58" s="74"/>
      <c r="D58" s="75"/>
      <c r="E58" s="76"/>
      <c r="F58" s="70"/>
    </row>
    <row r="59" spans="2:6">
      <c r="B59" s="69">
        <v>55</v>
      </c>
      <c r="C59" s="74"/>
      <c r="D59" s="75"/>
      <c r="E59" s="76"/>
      <c r="F59" s="70"/>
    </row>
    <row r="60" spans="2:6">
      <c r="B60" s="69">
        <v>56</v>
      </c>
      <c r="C60" s="74"/>
      <c r="D60" s="75"/>
      <c r="E60" s="76"/>
      <c r="F60" s="70"/>
    </row>
    <row r="61" spans="2:6">
      <c r="B61" s="69">
        <v>57</v>
      </c>
      <c r="C61" s="74"/>
      <c r="D61" s="75"/>
      <c r="E61" s="76"/>
      <c r="F61" s="70"/>
    </row>
    <row r="62" spans="2:6">
      <c r="B62" s="69">
        <v>58</v>
      </c>
      <c r="C62" s="74"/>
      <c r="D62" s="75"/>
      <c r="E62" s="76"/>
      <c r="F62" s="70"/>
    </row>
    <row r="63" spans="2:6">
      <c r="B63" s="69">
        <v>59</v>
      </c>
      <c r="C63" s="74"/>
      <c r="D63" s="75"/>
      <c r="E63" s="76"/>
      <c r="F63" s="70"/>
    </row>
    <row r="64" spans="2:6">
      <c r="B64" s="69">
        <v>60</v>
      </c>
      <c r="C64" s="74"/>
      <c r="D64" s="75"/>
      <c r="E64" s="76"/>
      <c r="F64" s="70"/>
    </row>
  </sheetData>
  <mergeCells count="4">
    <mergeCell ref="E3:E4"/>
    <mergeCell ref="F3:F4"/>
    <mergeCell ref="B3:B4"/>
    <mergeCell ref="C3:D3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O70"/>
  <sheetViews>
    <sheetView tabSelected="1" view="pageBreakPreview" zoomScale="120" zoomScaleNormal="120" zoomScaleSheetLayoutView="120" zoomScalePageLayoutView="140" workbookViewId="0">
      <pane ySplit="10" topLeftCell="A11" activePane="bottomLeft" state="frozen"/>
      <selection activeCell="A7" sqref="A7"/>
      <selection pane="bottomLeft" activeCell="C11" sqref="C11"/>
    </sheetView>
  </sheetViews>
  <sheetFormatPr defaultColWidth="6.25" defaultRowHeight="12.75"/>
  <cols>
    <col min="1" max="1" width="5.25" style="31" customWidth="1"/>
    <col min="2" max="2" width="11.125" style="29" customWidth="1"/>
    <col min="3" max="3" width="36.125" style="29" customWidth="1"/>
    <col min="4" max="4" width="11.625" style="31" customWidth="1"/>
    <col min="5" max="5" width="5.875" style="31" customWidth="1"/>
    <col min="6" max="10" width="6" style="29" customWidth="1"/>
    <col min="11" max="11" width="6" style="30" customWidth="1"/>
    <col min="12" max="13" width="6" style="29" customWidth="1"/>
    <col min="14" max="16384" width="6.25" style="29"/>
  </cols>
  <sheetData>
    <row r="1" spans="1:15" ht="12.75" customHeight="1">
      <c r="A1" s="173" t="str">
        <f>班级资料!G2</f>
        <v>宽柔一小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55"/>
      <c r="O1" s="155"/>
    </row>
    <row r="2" spans="1:15" ht="12.75" customHeight="1">
      <c r="A2" s="173" t="str">
        <f>班级资料!G3</f>
        <v>SJK(C) FOON YEW 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46"/>
      <c r="O2" s="146"/>
    </row>
    <row r="3" spans="1:15" ht="12.75" customHeight="1">
      <c r="A3" s="173" t="str">
        <f>班级资料!G4</f>
        <v xml:space="preserve">Jalan Kebun Teh 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46"/>
      <c r="O3" s="146"/>
    </row>
    <row r="4" spans="1:15" ht="12.75" customHeight="1">
      <c r="A4" s="173" t="str">
        <f>班级资料!G5</f>
        <v>80250 Johor Bahru, JOHOR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46"/>
      <c r="O4" s="146"/>
    </row>
    <row r="5" spans="1:15" ht="16.5" customHeight="1">
      <c r="A5" s="36"/>
      <c r="B5" s="54"/>
      <c r="C5" s="37" t="str">
        <f>班级资料!G9</f>
        <v>2016 年</v>
      </c>
      <c r="D5" s="38" t="str">
        <f>班级资料!G10</f>
        <v>8 月份</v>
      </c>
      <c r="E5" s="145" t="s">
        <v>91</v>
      </c>
      <c r="F5" s="145"/>
      <c r="G5" s="145"/>
      <c r="H5" s="41"/>
      <c r="I5" s="36"/>
      <c r="J5" s="36"/>
      <c r="K5" s="36"/>
      <c r="L5" s="36"/>
      <c r="M5" s="36"/>
      <c r="N5" s="41"/>
      <c r="O5" s="41"/>
    </row>
    <row r="6" spans="1:15" s="35" customFormat="1" ht="15" customHeight="1">
      <c r="A6" s="39"/>
      <c r="B6" s="53"/>
      <c r="C6" s="40"/>
      <c r="D6" s="39"/>
      <c r="E6" s="39"/>
      <c r="F6" s="40"/>
      <c r="G6" s="40"/>
      <c r="H6" s="40"/>
      <c r="I6" s="40"/>
      <c r="J6" s="41"/>
      <c r="K6" s="41"/>
      <c r="L6" s="41"/>
      <c r="M6" s="41"/>
      <c r="N6" s="46"/>
      <c r="O6" s="46"/>
    </row>
    <row r="7" spans="1:15" ht="12.75" customHeight="1">
      <c r="A7" s="42" t="s">
        <v>108</v>
      </c>
      <c r="B7" s="43" t="str">
        <f>班级资料!G7</f>
        <v>李晓菁师</v>
      </c>
      <c r="C7" s="44"/>
      <c r="D7" s="55"/>
      <c r="E7" s="55"/>
      <c r="F7" s="45"/>
      <c r="G7" s="45"/>
      <c r="H7" s="45"/>
      <c r="I7" s="45"/>
      <c r="J7" s="46"/>
      <c r="K7" s="47" t="s">
        <v>19</v>
      </c>
      <c r="L7" s="48" t="str">
        <f>班级资料!G8</f>
        <v>5M</v>
      </c>
      <c r="M7" s="49"/>
      <c r="N7" s="41"/>
      <c r="O7" s="41"/>
    </row>
    <row r="8" spans="1:15" ht="37.5" customHeight="1">
      <c r="A8" s="50"/>
      <c r="B8" s="41"/>
      <c r="C8" s="41"/>
      <c r="D8" s="50"/>
      <c r="E8" s="50"/>
      <c r="F8" s="41"/>
      <c r="G8" s="41"/>
      <c r="H8" s="41"/>
      <c r="I8" s="41"/>
      <c r="J8" s="41"/>
      <c r="K8" s="41"/>
      <c r="L8" s="41"/>
      <c r="M8" s="41"/>
      <c r="N8" s="41"/>
      <c r="O8" s="41"/>
    </row>
    <row r="9" spans="1:15" ht="27" customHeight="1">
      <c r="A9" s="178" t="s">
        <v>15</v>
      </c>
      <c r="B9" s="175" t="s">
        <v>12</v>
      </c>
      <c r="C9" s="176"/>
      <c r="D9" s="174" t="s">
        <v>16</v>
      </c>
      <c r="E9" s="174" t="s">
        <v>8</v>
      </c>
      <c r="F9" s="174" t="s">
        <v>5</v>
      </c>
      <c r="G9" s="177"/>
      <c r="H9" s="177"/>
      <c r="I9" s="179" t="s">
        <v>6</v>
      </c>
      <c r="J9" s="180"/>
      <c r="K9" s="174" t="s">
        <v>7</v>
      </c>
      <c r="L9" s="174"/>
      <c r="M9" s="174"/>
      <c r="N9" s="147"/>
      <c r="O9" s="148"/>
    </row>
    <row r="10" spans="1:15" ht="12" customHeight="1">
      <c r="A10" s="178"/>
      <c r="B10" s="51" t="s">
        <v>17</v>
      </c>
      <c r="C10" s="51" t="s">
        <v>18</v>
      </c>
      <c r="D10" s="174"/>
      <c r="E10" s="177"/>
      <c r="F10" s="51" t="s">
        <v>1</v>
      </c>
      <c r="G10" s="51" t="s">
        <v>20</v>
      </c>
      <c r="H10" s="51" t="s">
        <v>21</v>
      </c>
      <c r="I10" s="51" t="s">
        <v>2</v>
      </c>
      <c r="J10" s="51" t="s">
        <v>3</v>
      </c>
      <c r="K10" s="51" t="s">
        <v>4</v>
      </c>
      <c r="L10" s="51" t="s">
        <v>22</v>
      </c>
      <c r="M10" s="51" t="s">
        <v>23</v>
      </c>
      <c r="N10" s="149"/>
      <c r="O10" s="150"/>
    </row>
    <row r="11" spans="1:15" ht="12" customHeight="1">
      <c r="A11" s="52">
        <v>1</v>
      </c>
      <c r="B11" s="57" t="str">
        <f>学生资料!C5</f>
        <v>江奕辰</v>
      </c>
      <c r="C11" s="57" t="str">
        <f>学生资料!D5</f>
        <v>BRYAN KONG YU CHENG</v>
      </c>
      <c r="D11" s="58">
        <f>学生资料!E5</f>
        <v>40516109324</v>
      </c>
      <c r="E11" s="58" t="str">
        <f>学生资料!F5</f>
        <v>男</v>
      </c>
      <c r="F11" s="56">
        <v>1</v>
      </c>
      <c r="G11" s="56">
        <v>3</v>
      </c>
      <c r="H11" s="56">
        <v>1</v>
      </c>
      <c r="I11" s="56">
        <v>1</v>
      </c>
      <c r="J11" s="56">
        <v>1</v>
      </c>
      <c r="K11" s="56">
        <v>1</v>
      </c>
      <c r="L11" s="56">
        <v>1</v>
      </c>
      <c r="M11" s="56">
        <v>1</v>
      </c>
      <c r="N11" s="151"/>
      <c r="O11" s="152"/>
    </row>
    <row r="12" spans="1:15" ht="12" customHeight="1">
      <c r="A12" s="52">
        <v>2</v>
      </c>
      <c r="B12" s="57" t="str">
        <f>学生资料!C6</f>
        <v>谢文宏</v>
      </c>
      <c r="C12" s="57" t="str">
        <f>学生资料!D6</f>
        <v>CHAI BOON HONG</v>
      </c>
      <c r="D12" s="58">
        <f>学生资料!E6</f>
        <v>40101109923</v>
      </c>
      <c r="E12" s="58" t="str">
        <f>学生资料!F6</f>
        <v>男</v>
      </c>
      <c r="F12" s="56">
        <v>2</v>
      </c>
      <c r="G12" s="56">
        <v>3</v>
      </c>
      <c r="H12" s="56">
        <v>3</v>
      </c>
      <c r="I12" s="56">
        <v>4</v>
      </c>
      <c r="J12" s="56">
        <v>5</v>
      </c>
      <c r="K12" s="56">
        <v>6</v>
      </c>
      <c r="L12" s="56">
        <v>5</v>
      </c>
      <c r="M12" s="56">
        <v>4</v>
      </c>
      <c r="N12" s="151"/>
      <c r="O12" s="152"/>
    </row>
    <row r="13" spans="1:15" ht="12" customHeight="1">
      <c r="A13" s="52">
        <v>3</v>
      </c>
      <c r="B13" s="57" t="str">
        <f>学生资料!C7</f>
        <v>谢镇豪</v>
      </c>
      <c r="C13" s="57" t="str">
        <f>学生资料!D7</f>
        <v>CHEH ZHEN HAO</v>
      </c>
      <c r="D13" s="58">
        <f>学生资料!E7</f>
        <v>39686110522</v>
      </c>
      <c r="E13" s="58" t="str">
        <f>学生资料!F7</f>
        <v>男</v>
      </c>
      <c r="F13" s="56">
        <v>2</v>
      </c>
      <c r="G13" s="56">
        <v>2</v>
      </c>
      <c r="H13" s="56">
        <v>3</v>
      </c>
      <c r="I13" s="56">
        <v>2</v>
      </c>
      <c r="J13" s="56">
        <v>2</v>
      </c>
      <c r="K13" s="56">
        <v>2</v>
      </c>
      <c r="L13" s="56">
        <v>2</v>
      </c>
      <c r="M13" s="56">
        <v>2</v>
      </c>
      <c r="N13" s="151"/>
      <c r="O13" s="152"/>
    </row>
    <row r="14" spans="1:15" ht="12" customHeight="1">
      <c r="A14" s="52">
        <v>4</v>
      </c>
      <c r="B14" s="57" t="str">
        <f>学生资料!C8</f>
        <v>谢明哲</v>
      </c>
      <c r="C14" s="57" t="str">
        <f>学生资料!D8</f>
        <v>CHIA MENG ZHE</v>
      </c>
      <c r="D14" s="58">
        <f>学生资料!E8</f>
        <v>39271111121</v>
      </c>
      <c r="E14" s="58" t="str">
        <f>学生资料!F8</f>
        <v>男</v>
      </c>
      <c r="F14" s="56">
        <v>5</v>
      </c>
      <c r="G14" s="56">
        <v>2</v>
      </c>
      <c r="H14" s="56">
        <v>3</v>
      </c>
      <c r="I14" s="56">
        <v>2</v>
      </c>
      <c r="J14" s="56">
        <v>2</v>
      </c>
      <c r="K14" s="56">
        <v>2</v>
      </c>
      <c r="L14" s="56">
        <v>2</v>
      </c>
      <c r="M14" s="56">
        <v>2</v>
      </c>
      <c r="N14" s="151"/>
      <c r="O14" s="152"/>
    </row>
    <row r="15" spans="1:15" ht="12" customHeight="1">
      <c r="A15" s="52">
        <v>5</v>
      </c>
      <c r="B15" s="57" t="str">
        <f>学生资料!C9</f>
        <v>丘秉恒</v>
      </c>
      <c r="C15" s="57" t="str">
        <f>学生资料!D9</f>
        <v>CHIEW BING HENG</v>
      </c>
      <c r="D15" s="58">
        <f>学生资料!E9</f>
        <v>38856111720</v>
      </c>
      <c r="E15" s="58" t="str">
        <f>学生资料!F9</f>
        <v>男</v>
      </c>
      <c r="F15" s="56">
        <v>2</v>
      </c>
      <c r="G15" s="56">
        <v>2</v>
      </c>
      <c r="H15" s="56">
        <v>2</v>
      </c>
      <c r="I15" s="56">
        <v>2</v>
      </c>
      <c r="J15" s="56">
        <v>2</v>
      </c>
      <c r="K15" s="56">
        <v>2</v>
      </c>
      <c r="L15" s="56">
        <v>2</v>
      </c>
      <c r="M15" s="56">
        <v>2</v>
      </c>
      <c r="N15" s="151"/>
      <c r="O15" s="152"/>
    </row>
    <row r="16" spans="1:15" ht="12" customHeight="1">
      <c r="A16" s="52">
        <v>6</v>
      </c>
      <c r="B16" s="57" t="str">
        <f>学生资料!C10</f>
        <v>曹煜荣</v>
      </c>
      <c r="C16" s="57" t="str">
        <f>学生资料!D10</f>
        <v>CHOU YU RONG</v>
      </c>
      <c r="D16" s="58">
        <f>学生资料!E10</f>
        <v>38441112319</v>
      </c>
      <c r="E16" s="58" t="str">
        <f>学生资料!F10</f>
        <v>男</v>
      </c>
      <c r="F16" s="56">
        <v>2</v>
      </c>
      <c r="G16" s="56">
        <v>2</v>
      </c>
      <c r="H16" s="56">
        <v>3</v>
      </c>
      <c r="I16" s="56">
        <v>2</v>
      </c>
      <c r="J16" s="56">
        <v>2</v>
      </c>
      <c r="K16" s="56">
        <v>2</v>
      </c>
      <c r="L16" s="56">
        <v>2</v>
      </c>
      <c r="M16" s="56">
        <v>2</v>
      </c>
      <c r="N16" s="151"/>
      <c r="O16" s="152"/>
    </row>
    <row r="17" spans="1:15" ht="12" customHeight="1">
      <c r="A17" s="52">
        <v>7</v>
      </c>
      <c r="B17" s="57" t="str">
        <f>学生资料!C11</f>
        <v>冯日恒</v>
      </c>
      <c r="C17" s="57" t="str">
        <f>学生资料!D11</f>
        <v>FONG ZEE HENG</v>
      </c>
      <c r="D17" s="58">
        <f>学生资料!E11</f>
        <v>38026112918</v>
      </c>
      <c r="E17" s="58" t="str">
        <f>学生资料!F11</f>
        <v>男</v>
      </c>
      <c r="F17" s="56">
        <v>2</v>
      </c>
      <c r="G17" s="56">
        <v>2</v>
      </c>
      <c r="H17" s="56">
        <v>2</v>
      </c>
      <c r="I17" s="56">
        <v>2</v>
      </c>
      <c r="J17" s="56">
        <v>2</v>
      </c>
      <c r="K17" s="56">
        <v>2</v>
      </c>
      <c r="L17" s="56">
        <v>2</v>
      </c>
      <c r="M17" s="56">
        <v>2</v>
      </c>
      <c r="N17" s="151"/>
      <c r="O17" s="152"/>
    </row>
    <row r="18" spans="1:15" ht="12" customHeight="1">
      <c r="A18" s="52">
        <v>8</v>
      </c>
      <c r="B18" s="57" t="str">
        <f>学生资料!C12</f>
        <v>夏挺益</v>
      </c>
      <c r="C18" s="57" t="str">
        <f>学生资料!D12</f>
        <v>HAY TING YIK</v>
      </c>
      <c r="D18" s="58">
        <f>学生资料!E12</f>
        <v>40101109923</v>
      </c>
      <c r="E18" s="58" t="str">
        <f>学生资料!F12</f>
        <v>男</v>
      </c>
      <c r="F18" s="56">
        <v>2</v>
      </c>
      <c r="G18" s="56">
        <v>2</v>
      </c>
      <c r="H18" s="56">
        <v>2</v>
      </c>
      <c r="I18" s="56">
        <v>2</v>
      </c>
      <c r="J18" s="56">
        <v>2</v>
      </c>
      <c r="K18" s="56">
        <v>2</v>
      </c>
      <c r="L18" s="56">
        <v>2</v>
      </c>
      <c r="M18" s="56">
        <v>2</v>
      </c>
      <c r="N18" s="151"/>
      <c r="O18" s="152"/>
    </row>
    <row r="19" spans="1:15" ht="12" customHeight="1">
      <c r="A19" s="52">
        <v>9</v>
      </c>
      <c r="B19" s="57" t="str">
        <f>学生资料!C13</f>
        <v>陆文彬</v>
      </c>
      <c r="C19" s="57" t="str">
        <f>学生资料!D13</f>
        <v>JASON LOKE WEN BIN</v>
      </c>
      <c r="D19" s="58">
        <f>学生资料!E13</f>
        <v>40301109713</v>
      </c>
      <c r="E19" s="58" t="str">
        <f>学生资料!F13</f>
        <v>男</v>
      </c>
      <c r="F19" s="56">
        <v>2</v>
      </c>
      <c r="G19" s="56">
        <v>2</v>
      </c>
      <c r="H19" s="56">
        <v>2</v>
      </c>
      <c r="I19" s="56">
        <v>2</v>
      </c>
      <c r="J19" s="56">
        <v>2</v>
      </c>
      <c r="K19" s="56">
        <v>2</v>
      </c>
      <c r="L19" s="56">
        <v>2</v>
      </c>
      <c r="M19" s="56">
        <v>2</v>
      </c>
      <c r="N19" s="151"/>
      <c r="O19" s="152"/>
    </row>
    <row r="20" spans="1:15" ht="12" customHeight="1">
      <c r="A20" s="52">
        <v>10</v>
      </c>
      <c r="B20" s="57" t="str">
        <f>学生资料!C14</f>
        <v>李春祥</v>
      </c>
      <c r="C20" s="57" t="str">
        <f>学生资料!D14</f>
        <v>LEE CHUN SIANG</v>
      </c>
      <c r="D20" s="58">
        <f>学生资料!E14</f>
        <v>40913109745</v>
      </c>
      <c r="E20" s="58" t="str">
        <f>学生资料!F14</f>
        <v>男</v>
      </c>
      <c r="F20" s="56">
        <v>2</v>
      </c>
      <c r="G20" s="56">
        <v>2</v>
      </c>
      <c r="H20" s="56">
        <v>2</v>
      </c>
      <c r="I20" s="56">
        <v>2</v>
      </c>
      <c r="J20" s="56">
        <v>2</v>
      </c>
      <c r="K20" s="56">
        <v>2</v>
      </c>
      <c r="L20" s="56">
        <v>2</v>
      </c>
      <c r="M20" s="56">
        <v>2</v>
      </c>
      <c r="N20" s="151"/>
      <c r="O20" s="152"/>
    </row>
    <row r="21" spans="1:15" ht="12" customHeight="1">
      <c r="A21" s="52">
        <v>11</v>
      </c>
      <c r="B21" s="57" t="str">
        <f>学生资料!C15</f>
        <v>李宏毅</v>
      </c>
      <c r="C21" s="57" t="str">
        <f>学生资料!D15</f>
        <v>LEE HONG YI</v>
      </c>
      <c r="D21" s="58">
        <f>学生资料!E15</f>
        <v>40826109426</v>
      </c>
      <c r="E21" s="58" t="str">
        <f>学生资料!F15</f>
        <v>男</v>
      </c>
      <c r="F21" s="56">
        <v>6</v>
      </c>
      <c r="G21" s="56">
        <v>6</v>
      </c>
      <c r="H21" s="56">
        <v>6</v>
      </c>
      <c r="I21" s="56">
        <v>6</v>
      </c>
      <c r="J21" s="56">
        <v>6</v>
      </c>
      <c r="K21" s="56">
        <v>6</v>
      </c>
      <c r="L21" s="56">
        <v>6</v>
      </c>
      <c r="M21" s="56">
        <v>6</v>
      </c>
      <c r="N21" s="151"/>
      <c r="O21" s="152"/>
    </row>
    <row r="22" spans="1:15" ht="12" customHeight="1">
      <c r="A22" s="52">
        <v>12</v>
      </c>
      <c r="B22" s="57" t="str">
        <f>学生资料!C16</f>
        <v>李启恒</v>
      </c>
      <c r="C22" s="57" t="str">
        <f>学生资料!D16</f>
        <v>LEE QI HENG</v>
      </c>
      <c r="D22" s="58">
        <f>学生资料!E16</f>
        <v>40906109924</v>
      </c>
      <c r="E22" s="58" t="str">
        <f>学生资料!F16</f>
        <v>男</v>
      </c>
      <c r="F22" s="56">
        <v>2</v>
      </c>
      <c r="G22" s="56">
        <v>2</v>
      </c>
      <c r="H22" s="56">
        <v>2</v>
      </c>
      <c r="I22" s="56">
        <v>2</v>
      </c>
      <c r="J22" s="56">
        <v>2</v>
      </c>
      <c r="K22" s="56">
        <v>2</v>
      </c>
      <c r="L22" s="56">
        <v>2</v>
      </c>
      <c r="M22" s="56">
        <v>2</v>
      </c>
      <c r="N22" s="151"/>
      <c r="O22" s="152"/>
    </row>
    <row r="23" spans="1:15" ht="12" customHeight="1">
      <c r="A23" s="52">
        <v>13</v>
      </c>
      <c r="B23" s="57" t="str">
        <f>学生资料!C17</f>
        <v>林德淮</v>
      </c>
      <c r="C23" s="57" t="str">
        <f>学生资料!D17</f>
        <v>LIM DER HUAI</v>
      </c>
      <c r="D23" s="58">
        <f>学生资料!E17</f>
        <v>40516109324</v>
      </c>
      <c r="E23" s="58" t="str">
        <f>学生资料!F17</f>
        <v>男</v>
      </c>
      <c r="F23" s="56">
        <v>2</v>
      </c>
      <c r="G23" s="56">
        <v>2</v>
      </c>
      <c r="H23" s="56">
        <v>2</v>
      </c>
      <c r="I23" s="56">
        <v>2</v>
      </c>
      <c r="J23" s="56">
        <v>2</v>
      </c>
      <c r="K23" s="56">
        <v>2</v>
      </c>
      <c r="L23" s="56">
        <v>2</v>
      </c>
      <c r="M23" s="56">
        <v>2</v>
      </c>
      <c r="N23" s="151"/>
      <c r="O23" s="152"/>
    </row>
    <row r="24" spans="1:15" ht="12" customHeight="1">
      <c r="A24" s="52">
        <v>14</v>
      </c>
      <c r="B24" s="57" t="str">
        <f>学生资料!C18</f>
        <v>陈柄延</v>
      </c>
      <c r="C24" s="57" t="str">
        <f>学生资料!D18</f>
        <v>TAN BING YAN</v>
      </c>
      <c r="D24" s="58">
        <f>学生资料!E18</f>
        <v>40101109923</v>
      </c>
      <c r="E24" s="58" t="str">
        <f>学生资料!F18</f>
        <v>男</v>
      </c>
      <c r="F24" s="56">
        <v>2</v>
      </c>
      <c r="G24" s="56">
        <v>2</v>
      </c>
      <c r="H24" s="56">
        <v>2</v>
      </c>
      <c r="I24" s="56">
        <v>2</v>
      </c>
      <c r="J24" s="56">
        <v>2</v>
      </c>
      <c r="K24" s="56">
        <v>2</v>
      </c>
      <c r="L24" s="56">
        <v>2</v>
      </c>
      <c r="M24" s="56">
        <v>2</v>
      </c>
      <c r="N24" s="151"/>
      <c r="O24" s="152"/>
    </row>
    <row r="25" spans="1:15" ht="12" customHeight="1">
      <c r="A25" s="52">
        <v>15</v>
      </c>
      <c r="B25" s="57" t="str">
        <f>学生资料!C19</f>
        <v>陈乐涛</v>
      </c>
      <c r="C25" s="57" t="str">
        <f>学生资料!D19</f>
        <v>TAN LEH TAO</v>
      </c>
      <c r="D25" s="58">
        <f>学生资料!E19</f>
        <v>40301109713</v>
      </c>
      <c r="E25" s="58" t="str">
        <f>学生资料!F19</f>
        <v>男</v>
      </c>
      <c r="F25" s="56">
        <v>2</v>
      </c>
      <c r="G25" s="56">
        <v>2</v>
      </c>
      <c r="H25" s="56">
        <v>2</v>
      </c>
      <c r="I25" s="56">
        <v>2</v>
      </c>
      <c r="J25" s="56">
        <v>2</v>
      </c>
      <c r="K25" s="56">
        <v>2</v>
      </c>
      <c r="L25" s="56">
        <v>2</v>
      </c>
      <c r="M25" s="56">
        <v>2</v>
      </c>
      <c r="N25" s="151"/>
      <c r="O25" s="152"/>
    </row>
    <row r="26" spans="1:15" ht="12" customHeight="1">
      <c r="A26" s="52">
        <v>16</v>
      </c>
      <c r="B26" s="57" t="str">
        <f>学生资料!C20</f>
        <v>陈德勤</v>
      </c>
      <c r="C26" s="57" t="str">
        <f>学生资料!D20</f>
        <v>TAN TECK QIN</v>
      </c>
      <c r="D26" s="58">
        <f>学生资料!E20</f>
        <v>40913109745</v>
      </c>
      <c r="E26" s="58" t="str">
        <f>学生资料!F20</f>
        <v>男</v>
      </c>
      <c r="F26" s="56">
        <v>2</v>
      </c>
      <c r="G26" s="56">
        <v>2</v>
      </c>
      <c r="H26" s="56">
        <v>2</v>
      </c>
      <c r="I26" s="56">
        <v>2</v>
      </c>
      <c r="J26" s="56">
        <v>2</v>
      </c>
      <c r="K26" s="56">
        <v>2</v>
      </c>
      <c r="L26" s="56">
        <v>2</v>
      </c>
      <c r="M26" s="56">
        <v>2</v>
      </c>
      <c r="N26" s="151"/>
      <c r="O26" s="152"/>
    </row>
    <row r="27" spans="1:15" ht="12" customHeight="1">
      <c r="A27" s="52">
        <v>17</v>
      </c>
      <c r="B27" s="57" t="str">
        <f>学生资料!C21</f>
        <v>戴政宇</v>
      </c>
      <c r="C27" s="57" t="str">
        <f>学生资料!D21</f>
        <v>TE ZHENG YU</v>
      </c>
      <c r="D27" s="58">
        <f>学生资料!E21</f>
        <v>40826109426</v>
      </c>
      <c r="E27" s="58" t="str">
        <f>学生资料!F21</f>
        <v>男</v>
      </c>
      <c r="F27" s="56">
        <v>2</v>
      </c>
      <c r="G27" s="56">
        <v>2</v>
      </c>
      <c r="H27" s="56">
        <v>2</v>
      </c>
      <c r="I27" s="56">
        <v>2</v>
      </c>
      <c r="J27" s="56">
        <v>2</v>
      </c>
      <c r="K27" s="56">
        <v>2</v>
      </c>
      <c r="L27" s="56">
        <v>2</v>
      </c>
      <c r="M27" s="56">
        <v>2</v>
      </c>
      <c r="N27" s="151"/>
      <c r="O27" s="152"/>
    </row>
    <row r="28" spans="1:15" ht="12" customHeight="1">
      <c r="A28" s="52">
        <v>18</v>
      </c>
      <c r="B28" s="57" t="str">
        <f>学生资料!C22</f>
        <v>郑宇俊</v>
      </c>
      <c r="C28" s="57" t="str">
        <f>学生资料!D22</f>
        <v>TEE YI JUN</v>
      </c>
      <c r="D28" s="58">
        <f>学生资料!E22</f>
        <v>40906109924</v>
      </c>
      <c r="E28" s="58" t="str">
        <f>学生资料!F22</f>
        <v>男</v>
      </c>
      <c r="F28" s="56">
        <v>2</v>
      </c>
      <c r="G28" s="56">
        <v>2</v>
      </c>
      <c r="H28" s="56">
        <v>2</v>
      </c>
      <c r="I28" s="56">
        <v>2</v>
      </c>
      <c r="J28" s="56">
        <v>2</v>
      </c>
      <c r="K28" s="56">
        <v>2</v>
      </c>
      <c r="L28" s="56">
        <v>2</v>
      </c>
      <c r="M28" s="56">
        <v>2</v>
      </c>
      <c r="N28" s="151"/>
      <c r="O28" s="152"/>
    </row>
    <row r="29" spans="1:15" ht="12" customHeight="1">
      <c r="A29" s="52">
        <v>19</v>
      </c>
      <c r="B29" s="57" t="str">
        <f>学生资料!C23</f>
        <v>唐俊康</v>
      </c>
      <c r="C29" s="57" t="str">
        <f>学生资料!D23</f>
        <v>TONG JUN KANG</v>
      </c>
      <c r="D29" s="58">
        <f>学生资料!E23</f>
        <v>40516109324</v>
      </c>
      <c r="E29" s="58" t="str">
        <f>学生资料!F23</f>
        <v>男</v>
      </c>
      <c r="F29" s="56">
        <v>2</v>
      </c>
      <c r="G29" s="56">
        <v>2</v>
      </c>
      <c r="H29" s="56">
        <v>2</v>
      </c>
      <c r="I29" s="56">
        <v>2</v>
      </c>
      <c r="J29" s="56">
        <v>2</v>
      </c>
      <c r="K29" s="56">
        <v>2</v>
      </c>
      <c r="L29" s="56">
        <v>2</v>
      </c>
      <c r="M29" s="56">
        <v>2</v>
      </c>
      <c r="N29" s="151"/>
      <c r="O29" s="152"/>
    </row>
    <row r="30" spans="1:15" ht="12" customHeight="1">
      <c r="A30" s="52">
        <v>20</v>
      </c>
      <c r="B30" s="57" t="str">
        <f>学生资料!C24</f>
        <v>温靖轩</v>
      </c>
      <c r="C30" s="57" t="str">
        <f>学生资料!D24</f>
        <v>WOON JING XUAN</v>
      </c>
      <c r="D30" s="58">
        <f>学生资料!E24</f>
        <v>40101109923</v>
      </c>
      <c r="E30" s="58" t="str">
        <f>学生资料!F24</f>
        <v>男</v>
      </c>
      <c r="F30" s="56">
        <v>2</v>
      </c>
      <c r="G30" s="56">
        <v>2</v>
      </c>
      <c r="H30" s="56">
        <v>2</v>
      </c>
      <c r="I30" s="56">
        <v>3</v>
      </c>
      <c r="J30" s="56">
        <v>2</v>
      </c>
      <c r="K30" s="56">
        <v>2</v>
      </c>
      <c r="L30" s="56">
        <v>2</v>
      </c>
      <c r="M30" s="56">
        <v>2</v>
      </c>
      <c r="N30" s="151"/>
      <c r="O30" s="152"/>
    </row>
    <row r="31" spans="1:15" ht="12" customHeight="1">
      <c r="A31" s="52">
        <v>21</v>
      </c>
      <c r="B31" s="57" t="str">
        <f>学生资料!C25</f>
        <v>洪巧馨</v>
      </c>
      <c r="C31" s="57" t="str">
        <f>学生资料!D25</f>
        <v>ANG QIAO  XIN</v>
      </c>
      <c r="D31" s="58">
        <f>学生资料!E25</f>
        <v>40301109713</v>
      </c>
      <c r="E31" s="58" t="str">
        <f>学生资料!F25</f>
        <v>女</v>
      </c>
      <c r="F31" s="56">
        <v>2</v>
      </c>
      <c r="G31" s="56">
        <v>2</v>
      </c>
      <c r="H31" s="56">
        <v>2</v>
      </c>
      <c r="I31" s="56">
        <v>2</v>
      </c>
      <c r="J31" s="56">
        <v>2</v>
      </c>
      <c r="K31" s="56">
        <v>2</v>
      </c>
      <c r="L31" s="56">
        <v>2</v>
      </c>
      <c r="M31" s="56">
        <v>2</v>
      </c>
      <c r="N31" s="151"/>
      <c r="O31" s="152"/>
    </row>
    <row r="32" spans="1:15" ht="12" customHeight="1">
      <c r="A32" s="52">
        <v>22</v>
      </c>
      <c r="B32" s="57" t="str">
        <f>学生资料!C26</f>
        <v>陈乙瑄</v>
      </c>
      <c r="C32" s="57" t="str">
        <f>学生资料!D26</f>
        <v>CHAN YEE XUAN</v>
      </c>
      <c r="D32" s="58">
        <f>学生资料!E26</f>
        <v>40913109745</v>
      </c>
      <c r="E32" s="58" t="str">
        <f>学生资料!F26</f>
        <v>女</v>
      </c>
      <c r="F32" s="56">
        <v>2</v>
      </c>
      <c r="G32" s="56">
        <v>2</v>
      </c>
      <c r="H32" s="56">
        <v>2</v>
      </c>
      <c r="I32" s="56">
        <v>3</v>
      </c>
      <c r="J32" s="56">
        <v>2</v>
      </c>
      <c r="K32" s="56">
        <v>2</v>
      </c>
      <c r="L32" s="56">
        <v>2</v>
      </c>
      <c r="M32" s="56">
        <v>2</v>
      </c>
      <c r="N32" s="151"/>
      <c r="O32" s="152"/>
    </row>
    <row r="33" spans="1:15" ht="12" customHeight="1">
      <c r="A33" s="52">
        <v>23</v>
      </c>
      <c r="B33" s="57" t="str">
        <f>学生资料!C27</f>
        <v>张恺娗</v>
      </c>
      <c r="C33" s="57" t="str">
        <f>学生资料!D27</f>
        <v>CHEONG KAI TENG</v>
      </c>
      <c r="D33" s="58">
        <f>学生资料!E27</f>
        <v>40826109426</v>
      </c>
      <c r="E33" s="58" t="str">
        <f>学生资料!F27</f>
        <v>女</v>
      </c>
      <c r="F33" s="56">
        <v>3</v>
      </c>
      <c r="G33" s="56">
        <v>4</v>
      </c>
      <c r="H33" s="56">
        <v>6</v>
      </c>
      <c r="I33" s="56">
        <v>5</v>
      </c>
      <c r="J33" s="56">
        <v>6</v>
      </c>
      <c r="K33" s="56">
        <v>4</v>
      </c>
      <c r="L33" s="56">
        <v>5</v>
      </c>
      <c r="M33" s="56">
        <v>2</v>
      </c>
      <c r="N33" s="151"/>
      <c r="O33" s="152"/>
    </row>
    <row r="34" spans="1:15" ht="12" customHeight="1">
      <c r="A34" s="52">
        <v>24</v>
      </c>
      <c r="B34" s="57" t="str">
        <f>学生资料!C28</f>
        <v>周宜潓</v>
      </c>
      <c r="C34" s="57" t="str">
        <f>学生资料!D28</f>
        <v>CHEW YI HUI</v>
      </c>
      <c r="D34" s="58">
        <f>学生资料!E28</f>
        <v>40906109924</v>
      </c>
      <c r="E34" s="58" t="str">
        <f>学生资料!F28</f>
        <v>女</v>
      </c>
      <c r="F34" s="56">
        <v>2</v>
      </c>
      <c r="G34" s="56">
        <v>2</v>
      </c>
      <c r="H34" s="56">
        <v>2</v>
      </c>
      <c r="I34" s="56">
        <v>2</v>
      </c>
      <c r="J34" s="56">
        <v>2</v>
      </c>
      <c r="K34" s="56">
        <v>2</v>
      </c>
      <c r="L34" s="56">
        <v>2</v>
      </c>
      <c r="M34" s="56">
        <v>2</v>
      </c>
      <c r="N34" s="151"/>
      <c r="O34" s="152"/>
    </row>
    <row r="35" spans="1:15" ht="12" customHeight="1">
      <c r="A35" s="52">
        <v>25</v>
      </c>
      <c r="B35" s="57" t="str">
        <f>学生资料!C29</f>
        <v>余佳恩</v>
      </c>
      <c r="C35" s="57" t="str">
        <f>学生资料!D29</f>
        <v>E JIA EN</v>
      </c>
      <c r="D35" s="58">
        <f>学生资料!E29</f>
        <v>40516109324</v>
      </c>
      <c r="E35" s="58" t="str">
        <f>学生资料!F29</f>
        <v>女</v>
      </c>
      <c r="F35" s="56">
        <v>2</v>
      </c>
      <c r="G35" s="56">
        <v>2</v>
      </c>
      <c r="H35" s="56">
        <v>2</v>
      </c>
      <c r="I35" s="56">
        <v>2</v>
      </c>
      <c r="J35" s="56">
        <v>2</v>
      </c>
      <c r="K35" s="56">
        <v>2</v>
      </c>
      <c r="L35" s="56">
        <v>2</v>
      </c>
      <c r="M35" s="56">
        <v>2</v>
      </c>
      <c r="N35" s="151"/>
      <c r="O35" s="152"/>
    </row>
    <row r="36" spans="1:15" ht="12" customHeight="1">
      <c r="A36" s="52">
        <v>26</v>
      </c>
      <c r="B36" s="57" t="str">
        <f>学生资料!C30</f>
        <v>陈心宜</v>
      </c>
      <c r="C36" s="57" t="str">
        <f>学生资料!D30</f>
        <v>ETHEL TAN XIN YI</v>
      </c>
      <c r="D36" s="58">
        <f>学生资料!E30</f>
        <v>40101109923</v>
      </c>
      <c r="E36" s="58" t="str">
        <f>学生资料!F30</f>
        <v>女</v>
      </c>
      <c r="F36" s="56">
        <v>2</v>
      </c>
      <c r="G36" s="56">
        <v>2</v>
      </c>
      <c r="H36" s="56">
        <v>2</v>
      </c>
      <c r="I36" s="56">
        <v>4</v>
      </c>
      <c r="J36" s="56">
        <v>2</v>
      </c>
      <c r="K36" s="56">
        <v>2</v>
      </c>
      <c r="L36" s="56">
        <v>2</v>
      </c>
      <c r="M36" s="56">
        <v>2</v>
      </c>
      <c r="N36" s="151"/>
      <c r="O36" s="152"/>
    </row>
    <row r="37" spans="1:15" ht="12" customHeight="1">
      <c r="A37" s="52">
        <v>27</v>
      </c>
      <c r="B37" s="57" t="str">
        <f>学生资料!C31</f>
        <v>高之琳</v>
      </c>
      <c r="C37" s="57" t="str">
        <f>学生资料!D31</f>
        <v>GOH ZHI LIN ANGELA</v>
      </c>
      <c r="D37" s="58">
        <f>学生资料!E31</f>
        <v>40301109713</v>
      </c>
      <c r="E37" s="58" t="str">
        <f>学生资料!F31</f>
        <v>女</v>
      </c>
      <c r="F37" s="56">
        <v>2</v>
      </c>
      <c r="G37" s="56">
        <v>2</v>
      </c>
      <c r="H37" s="56">
        <v>2</v>
      </c>
      <c r="I37" s="56">
        <v>2</v>
      </c>
      <c r="J37" s="56">
        <v>2</v>
      </c>
      <c r="K37" s="56">
        <v>2</v>
      </c>
      <c r="L37" s="56">
        <v>2</v>
      </c>
      <c r="M37" s="56">
        <v>2</v>
      </c>
      <c r="N37" s="151"/>
      <c r="O37" s="152"/>
    </row>
    <row r="38" spans="1:15" ht="12" customHeight="1">
      <c r="A38" s="52">
        <v>28</v>
      </c>
      <c r="B38" s="57" t="str">
        <f>学生资料!C32</f>
        <v>刘欣愉</v>
      </c>
      <c r="C38" s="57" t="str">
        <f>学生资料!D32</f>
        <v>LAW SIN YU</v>
      </c>
      <c r="D38" s="58">
        <f>学生资料!E32</f>
        <v>40913109745</v>
      </c>
      <c r="E38" s="58" t="str">
        <f>学生资料!F32</f>
        <v>女</v>
      </c>
      <c r="F38" s="56">
        <v>2</v>
      </c>
      <c r="G38" s="56">
        <v>2</v>
      </c>
      <c r="H38" s="56">
        <v>2</v>
      </c>
      <c r="I38" s="56">
        <v>2</v>
      </c>
      <c r="J38" s="56">
        <v>2</v>
      </c>
      <c r="K38" s="56">
        <v>2</v>
      </c>
      <c r="L38" s="56">
        <v>2</v>
      </c>
      <c r="M38" s="56">
        <v>2</v>
      </c>
      <c r="N38" s="151"/>
      <c r="O38" s="152"/>
    </row>
    <row r="39" spans="1:15" ht="12" customHeight="1">
      <c r="A39" s="52">
        <v>29</v>
      </c>
      <c r="B39" s="57" t="str">
        <f>学生资料!C33</f>
        <v>林柯妡</v>
      </c>
      <c r="C39" s="57" t="str">
        <f>学生资料!D33</f>
        <v>LIM KEH XIN</v>
      </c>
      <c r="D39" s="58">
        <f>学生资料!E33</f>
        <v>40826109426</v>
      </c>
      <c r="E39" s="58" t="str">
        <f>学生资料!F33</f>
        <v>女</v>
      </c>
      <c r="F39" s="56">
        <v>2</v>
      </c>
      <c r="G39" s="56">
        <v>2</v>
      </c>
      <c r="H39" s="56">
        <v>2</v>
      </c>
      <c r="I39" s="56">
        <v>2</v>
      </c>
      <c r="J39" s="56">
        <v>2</v>
      </c>
      <c r="K39" s="56">
        <v>2</v>
      </c>
      <c r="L39" s="56">
        <v>2</v>
      </c>
      <c r="M39" s="56">
        <v>2</v>
      </c>
      <c r="N39" s="151"/>
      <c r="O39" s="152"/>
    </row>
    <row r="40" spans="1:15" ht="12" customHeight="1">
      <c r="A40" s="52">
        <v>30</v>
      </c>
      <c r="B40" s="57" t="str">
        <f>学生资料!C34</f>
        <v>林芯宇</v>
      </c>
      <c r="C40" s="57" t="str">
        <f>学生资料!D34</f>
        <v>LIM XIN YEE</v>
      </c>
      <c r="D40" s="58">
        <f>学生资料!E34</f>
        <v>40906109924</v>
      </c>
      <c r="E40" s="58" t="str">
        <f>学生资料!F34</f>
        <v>女</v>
      </c>
      <c r="F40" s="56">
        <v>2</v>
      </c>
      <c r="G40" s="56">
        <v>2</v>
      </c>
      <c r="H40" s="56">
        <v>2</v>
      </c>
      <c r="I40" s="56">
        <v>2</v>
      </c>
      <c r="J40" s="56">
        <v>2</v>
      </c>
      <c r="K40" s="56">
        <v>2</v>
      </c>
      <c r="L40" s="56">
        <v>2</v>
      </c>
      <c r="M40" s="56">
        <v>2</v>
      </c>
      <c r="N40" s="151"/>
      <c r="O40" s="152"/>
    </row>
    <row r="41" spans="1:15" ht="12" customHeight="1">
      <c r="A41" s="52">
        <v>31</v>
      </c>
      <c r="B41" s="57" t="str">
        <f>学生资料!C35</f>
        <v>扎西塔</v>
      </c>
      <c r="C41" s="57" t="str">
        <f>学生资料!D35</f>
        <v>NUR ZAHIDAH BINTI ZAHRUL ARIFFIN</v>
      </c>
      <c r="D41" s="58">
        <f>学生资料!E35</f>
        <v>40516109324</v>
      </c>
      <c r="E41" s="58" t="str">
        <f>学生资料!F35</f>
        <v>女</v>
      </c>
      <c r="F41" s="56"/>
      <c r="G41" s="56"/>
      <c r="H41" s="56"/>
      <c r="I41" s="56"/>
      <c r="J41" s="56"/>
      <c r="K41" s="56"/>
      <c r="L41" s="56"/>
      <c r="M41" s="56"/>
      <c r="N41" s="151"/>
      <c r="O41" s="152"/>
    </row>
    <row r="42" spans="1:15" ht="12" customHeight="1">
      <c r="A42" s="52">
        <v>32</v>
      </c>
      <c r="B42" s="57" t="str">
        <f>学生资料!C36</f>
        <v>王恺忻</v>
      </c>
      <c r="C42" s="57" t="str">
        <f>学生资料!D36</f>
        <v>ONG KAI XIN</v>
      </c>
      <c r="D42" s="58">
        <f>学生资料!E36</f>
        <v>40101109923</v>
      </c>
      <c r="E42" s="58" t="str">
        <f>学生资料!F36</f>
        <v>女</v>
      </c>
      <c r="F42" s="56"/>
      <c r="G42" s="56"/>
      <c r="H42" s="56"/>
      <c r="I42" s="56"/>
      <c r="J42" s="56"/>
      <c r="K42" s="56"/>
      <c r="L42" s="56"/>
      <c r="M42" s="56"/>
      <c r="N42" s="151"/>
      <c r="O42" s="152"/>
    </row>
    <row r="43" spans="1:15" ht="12" customHeight="1">
      <c r="A43" s="52">
        <v>33</v>
      </c>
      <c r="B43" s="57" t="str">
        <f>学生资料!C37</f>
        <v>彭靖涵</v>
      </c>
      <c r="C43" s="57" t="str">
        <f>学生资料!D37</f>
        <v>PEE JING HAN</v>
      </c>
      <c r="D43" s="58">
        <f>学生资料!E37</f>
        <v>40301109713</v>
      </c>
      <c r="E43" s="58" t="str">
        <f>学生资料!F37</f>
        <v>女</v>
      </c>
      <c r="F43" s="56"/>
      <c r="G43" s="56"/>
      <c r="H43" s="56"/>
      <c r="I43" s="56"/>
      <c r="J43" s="56"/>
      <c r="K43" s="56"/>
      <c r="L43" s="56"/>
      <c r="M43" s="56"/>
      <c r="N43" s="151"/>
      <c r="O43" s="152"/>
    </row>
    <row r="44" spans="1:15" ht="12" customHeight="1">
      <c r="A44" s="52">
        <v>34</v>
      </c>
      <c r="B44" s="57" t="str">
        <f>学生资料!C38</f>
        <v>刘  暄</v>
      </c>
      <c r="C44" s="57" t="str">
        <f>学生资料!D38</f>
        <v>PRISCILLA LAOW</v>
      </c>
      <c r="D44" s="58">
        <f>学生资料!E38</f>
        <v>40913109745</v>
      </c>
      <c r="E44" s="58" t="str">
        <f>学生资料!F38</f>
        <v>女</v>
      </c>
      <c r="F44" s="56"/>
      <c r="G44" s="56"/>
      <c r="H44" s="56"/>
      <c r="I44" s="56"/>
      <c r="J44" s="56"/>
      <c r="K44" s="56"/>
      <c r="L44" s="56"/>
      <c r="M44" s="56"/>
      <c r="N44" s="151"/>
      <c r="O44" s="152"/>
    </row>
    <row r="45" spans="1:15" ht="12" customHeight="1">
      <c r="A45" s="52">
        <v>35</v>
      </c>
      <c r="B45" s="57" t="str">
        <f>学生资料!C39</f>
        <v>陈嘉雯</v>
      </c>
      <c r="C45" s="57" t="str">
        <f>学生资料!D39</f>
        <v>TAN JIA WEN</v>
      </c>
      <c r="D45" s="58">
        <f>学生资料!E39</f>
        <v>40826109426</v>
      </c>
      <c r="E45" s="58" t="str">
        <f>学生资料!F39</f>
        <v>女</v>
      </c>
      <c r="F45" s="56"/>
      <c r="G45" s="56"/>
      <c r="H45" s="56"/>
      <c r="I45" s="56"/>
      <c r="J45" s="56"/>
      <c r="K45" s="56"/>
      <c r="L45" s="56"/>
      <c r="M45" s="56"/>
      <c r="N45" s="151"/>
      <c r="O45" s="152"/>
    </row>
    <row r="46" spans="1:15" ht="12" customHeight="1">
      <c r="A46" s="52">
        <v>36</v>
      </c>
      <c r="B46" s="57" t="str">
        <f>学生资料!C40</f>
        <v>叶惠轩</v>
      </c>
      <c r="C46" s="57" t="str">
        <f>学生资料!D40</f>
        <v>YAP HUI XUAN</v>
      </c>
      <c r="D46" s="58">
        <f>学生资料!E40</f>
        <v>40906109924</v>
      </c>
      <c r="E46" s="58" t="str">
        <f>学生资料!F40</f>
        <v>女</v>
      </c>
      <c r="F46" s="56"/>
      <c r="G46" s="56"/>
      <c r="H46" s="56"/>
      <c r="I46" s="56"/>
      <c r="J46" s="56"/>
      <c r="K46" s="56"/>
      <c r="L46" s="56"/>
      <c r="M46" s="56"/>
      <c r="N46" s="151"/>
      <c r="O46" s="152"/>
    </row>
    <row r="47" spans="1:15" ht="12" customHeight="1">
      <c r="A47" s="52">
        <v>37</v>
      </c>
      <c r="B47" s="57" t="str">
        <f>学生资料!C41</f>
        <v>叶靖忆</v>
      </c>
      <c r="C47" s="57" t="str">
        <f>学生资料!D41</f>
        <v>YAP JING YEE</v>
      </c>
      <c r="D47" s="58">
        <f>学生资料!E41</f>
        <v>40906109924</v>
      </c>
      <c r="E47" s="58" t="str">
        <f>学生资料!F41</f>
        <v>女</v>
      </c>
      <c r="F47" s="56"/>
      <c r="G47" s="56"/>
      <c r="H47" s="56"/>
      <c r="I47" s="56"/>
      <c r="J47" s="56"/>
      <c r="K47" s="56"/>
      <c r="L47" s="56"/>
      <c r="M47" s="56"/>
      <c r="N47" s="151"/>
      <c r="O47" s="152"/>
    </row>
    <row r="48" spans="1:15" ht="12" customHeight="1">
      <c r="A48" s="52">
        <v>38</v>
      </c>
      <c r="B48" s="57">
        <f>学生资料!C42</f>
        <v>0</v>
      </c>
      <c r="C48" s="57">
        <f>学生资料!D42</f>
        <v>0</v>
      </c>
      <c r="D48" s="58">
        <f>学生资料!E42</f>
        <v>0</v>
      </c>
      <c r="E48" s="58">
        <f>学生资料!F42</f>
        <v>0</v>
      </c>
      <c r="F48" s="56"/>
      <c r="G48" s="56"/>
      <c r="H48" s="56"/>
      <c r="I48" s="56"/>
      <c r="J48" s="56"/>
      <c r="K48" s="56"/>
      <c r="L48" s="56"/>
      <c r="M48" s="56"/>
      <c r="N48" s="151"/>
      <c r="O48" s="152"/>
    </row>
    <row r="49" spans="1:15" ht="12" customHeight="1">
      <c r="A49" s="52">
        <v>39</v>
      </c>
      <c r="B49" s="57">
        <f>学生资料!C43</f>
        <v>0</v>
      </c>
      <c r="C49" s="57">
        <f>学生资料!D43</f>
        <v>0</v>
      </c>
      <c r="D49" s="58">
        <f>学生资料!E43</f>
        <v>0</v>
      </c>
      <c r="E49" s="58">
        <f>学生资料!F43</f>
        <v>0</v>
      </c>
      <c r="F49" s="56"/>
      <c r="G49" s="56"/>
      <c r="H49" s="56"/>
      <c r="I49" s="56"/>
      <c r="J49" s="56"/>
      <c r="K49" s="56"/>
      <c r="L49" s="56"/>
      <c r="M49" s="56"/>
      <c r="N49" s="151"/>
      <c r="O49" s="152"/>
    </row>
    <row r="50" spans="1:15" ht="12" customHeight="1">
      <c r="A50" s="52">
        <v>40</v>
      </c>
      <c r="B50" s="57">
        <f>学生资料!C44</f>
        <v>0</v>
      </c>
      <c r="C50" s="57">
        <f>学生资料!D44</f>
        <v>0</v>
      </c>
      <c r="D50" s="58">
        <f>学生资料!E44</f>
        <v>0</v>
      </c>
      <c r="E50" s="58">
        <f>学生资料!F44</f>
        <v>0</v>
      </c>
      <c r="F50" s="56"/>
      <c r="G50" s="56"/>
      <c r="H50" s="56"/>
      <c r="I50" s="56"/>
      <c r="J50" s="56"/>
      <c r="K50" s="56"/>
      <c r="L50" s="56"/>
      <c r="M50" s="56"/>
      <c r="N50" s="151"/>
      <c r="O50" s="152"/>
    </row>
    <row r="51" spans="1:15" ht="12" customHeight="1">
      <c r="A51" s="52">
        <v>41</v>
      </c>
      <c r="B51" s="57">
        <f>学生资料!C45</f>
        <v>0</v>
      </c>
      <c r="C51" s="57">
        <f>学生资料!D45</f>
        <v>0</v>
      </c>
      <c r="D51" s="58">
        <f>学生资料!E45</f>
        <v>0</v>
      </c>
      <c r="E51" s="58">
        <f>学生资料!F45</f>
        <v>0</v>
      </c>
      <c r="F51" s="56"/>
      <c r="G51" s="56"/>
      <c r="H51" s="56"/>
      <c r="I51" s="56"/>
      <c r="J51" s="56"/>
      <c r="K51" s="56"/>
      <c r="L51" s="56"/>
      <c r="M51" s="56"/>
      <c r="N51" s="151"/>
      <c r="O51" s="152"/>
    </row>
    <row r="52" spans="1:15" ht="12" customHeight="1">
      <c r="A52" s="52">
        <v>42</v>
      </c>
      <c r="B52" s="57">
        <f>学生资料!C46</f>
        <v>0</v>
      </c>
      <c r="C52" s="57">
        <f>学生资料!D46</f>
        <v>0</v>
      </c>
      <c r="D52" s="58">
        <f>学生资料!E46</f>
        <v>0</v>
      </c>
      <c r="E52" s="58">
        <f>学生资料!F46</f>
        <v>0</v>
      </c>
      <c r="F52" s="56"/>
      <c r="G52" s="56"/>
      <c r="H52" s="56"/>
      <c r="I52" s="56"/>
      <c r="J52" s="56"/>
      <c r="K52" s="56"/>
      <c r="L52" s="56"/>
      <c r="M52" s="56"/>
      <c r="N52" s="151"/>
      <c r="O52" s="152"/>
    </row>
    <row r="53" spans="1:15" ht="12" customHeight="1">
      <c r="A53" s="52">
        <v>43</v>
      </c>
      <c r="B53" s="57">
        <f>学生资料!C47</f>
        <v>0</v>
      </c>
      <c r="C53" s="57">
        <f>学生资料!D47</f>
        <v>0</v>
      </c>
      <c r="D53" s="58">
        <f>学生资料!E47</f>
        <v>0</v>
      </c>
      <c r="E53" s="58">
        <f>学生资料!F47</f>
        <v>0</v>
      </c>
      <c r="F53" s="56"/>
      <c r="G53" s="56"/>
      <c r="H53" s="56"/>
      <c r="I53" s="56"/>
      <c r="J53" s="56"/>
      <c r="K53" s="56"/>
      <c r="L53" s="56"/>
      <c r="M53" s="56"/>
      <c r="N53" s="151"/>
      <c r="O53" s="152"/>
    </row>
    <row r="54" spans="1:15" ht="12" customHeight="1">
      <c r="A54" s="52">
        <v>44</v>
      </c>
      <c r="B54" s="57">
        <f>学生资料!C48</f>
        <v>0</v>
      </c>
      <c r="C54" s="57">
        <f>学生资料!D48</f>
        <v>0</v>
      </c>
      <c r="D54" s="58">
        <f>学生资料!E48</f>
        <v>0</v>
      </c>
      <c r="E54" s="58">
        <f>学生资料!F48</f>
        <v>0</v>
      </c>
      <c r="F54" s="56"/>
      <c r="G54" s="56"/>
      <c r="H54" s="56"/>
      <c r="I54" s="56"/>
      <c r="J54" s="56"/>
      <c r="K54" s="56"/>
      <c r="L54" s="56"/>
      <c r="M54" s="56"/>
      <c r="N54" s="151"/>
      <c r="O54" s="152"/>
    </row>
    <row r="55" spans="1:15" ht="12" customHeight="1">
      <c r="A55" s="52">
        <v>45</v>
      </c>
      <c r="B55" s="57">
        <f>学生资料!C49</f>
        <v>0</v>
      </c>
      <c r="C55" s="57">
        <f>学生资料!D49</f>
        <v>0</v>
      </c>
      <c r="D55" s="58">
        <f>学生资料!E49</f>
        <v>0</v>
      </c>
      <c r="E55" s="58">
        <f>学生资料!F49</f>
        <v>0</v>
      </c>
      <c r="F55" s="56"/>
      <c r="G55" s="56"/>
      <c r="H55" s="56"/>
      <c r="I55" s="56"/>
      <c r="J55" s="56"/>
      <c r="K55" s="56"/>
      <c r="L55" s="56"/>
      <c r="M55" s="56"/>
      <c r="N55" s="151"/>
      <c r="O55" s="152"/>
    </row>
    <row r="56" spans="1:15" ht="12" customHeight="1">
      <c r="A56" s="52">
        <v>46</v>
      </c>
      <c r="B56" s="57">
        <f>学生资料!C50</f>
        <v>0</v>
      </c>
      <c r="C56" s="57">
        <f>学生资料!D50</f>
        <v>0</v>
      </c>
      <c r="D56" s="58">
        <f>学生资料!E50</f>
        <v>0</v>
      </c>
      <c r="E56" s="58">
        <f>学生资料!F50</f>
        <v>0</v>
      </c>
      <c r="F56" s="56"/>
      <c r="G56" s="56"/>
      <c r="H56" s="56"/>
      <c r="I56" s="56"/>
      <c r="J56" s="56"/>
      <c r="K56" s="56"/>
      <c r="L56" s="56"/>
      <c r="M56" s="56"/>
      <c r="N56" s="151"/>
      <c r="O56" s="152"/>
    </row>
    <row r="57" spans="1:15" ht="12" customHeight="1">
      <c r="A57" s="52">
        <v>47</v>
      </c>
      <c r="B57" s="57">
        <f>学生资料!C51</f>
        <v>0</v>
      </c>
      <c r="C57" s="57">
        <f>学生资料!D51</f>
        <v>0</v>
      </c>
      <c r="D57" s="58">
        <f>学生资料!E51</f>
        <v>0</v>
      </c>
      <c r="E57" s="58">
        <f>学生资料!F51</f>
        <v>0</v>
      </c>
      <c r="F57" s="56"/>
      <c r="G57" s="56"/>
      <c r="H57" s="56"/>
      <c r="I57" s="56"/>
      <c r="J57" s="56"/>
      <c r="K57" s="56"/>
      <c r="L57" s="56"/>
      <c r="M57" s="56"/>
      <c r="N57" s="151"/>
      <c r="O57" s="152"/>
    </row>
    <row r="58" spans="1:15" ht="12" customHeight="1">
      <c r="A58" s="52">
        <v>48</v>
      </c>
      <c r="B58" s="57">
        <f>学生资料!C52</f>
        <v>0</v>
      </c>
      <c r="C58" s="57">
        <f>学生资料!D52</f>
        <v>0</v>
      </c>
      <c r="D58" s="58">
        <f>学生资料!E52</f>
        <v>0</v>
      </c>
      <c r="E58" s="58">
        <f>学生资料!F52</f>
        <v>0</v>
      </c>
      <c r="F58" s="56"/>
      <c r="G58" s="56"/>
      <c r="H58" s="56"/>
      <c r="I58" s="56"/>
      <c r="J58" s="56"/>
      <c r="K58" s="56"/>
      <c r="L58" s="56"/>
      <c r="M58" s="56"/>
      <c r="N58" s="151"/>
      <c r="O58" s="152"/>
    </row>
    <row r="59" spans="1:15" ht="12" customHeight="1">
      <c r="A59" s="52">
        <v>49</v>
      </c>
      <c r="B59" s="57">
        <f>学生资料!C53</f>
        <v>0</v>
      </c>
      <c r="C59" s="57">
        <f>学生资料!D53</f>
        <v>0</v>
      </c>
      <c r="D59" s="58">
        <f>学生资料!E53</f>
        <v>0</v>
      </c>
      <c r="E59" s="58">
        <f>学生资料!F53</f>
        <v>0</v>
      </c>
      <c r="F59" s="56"/>
      <c r="G59" s="56"/>
      <c r="H59" s="56"/>
      <c r="I59" s="56"/>
      <c r="J59" s="56"/>
      <c r="K59" s="56"/>
      <c r="L59" s="56"/>
      <c r="M59" s="56"/>
      <c r="N59" s="151"/>
      <c r="O59" s="152"/>
    </row>
    <row r="60" spans="1:15">
      <c r="A60" s="52">
        <v>50</v>
      </c>
      <c r="B60" s="57">
        <f>学生资料!C54</f>
        <v>0</v>
      </c>
      <c r="C60" s="57">
        <f>学生资料!D54</f>
        <v>0</v>
      </c>
      <c r="D60" s="58">
        <f>学生资料!E54</f>
        <v>0</v>
      </c>
      <c r="E60" s="58">
        <f>学生资料!F54</f>
        <v>0</v>
      </c>
      <c r="F60" s="56"/>
      <c r="G60" s="56"/>
      <c r="H60" s="56"/>
      <c r="I60" s="56"/>
      <c r="J60" s="56"/>
      <c r="K60" s="56"/>
      <c r="L60" s="56"/>
      <c r="M60" s="56"/>
      <c r="N60" s="151"/>
      <c r="O60" s="152"/>
    </row>
    <row r="61" spans="1:15">
      <c r="A61" s="52">
        <v>51</v>
      </c>
      <c r="B61" s="57">
        <f>学生资料!C55</f>
        <v>0</v>
      </c>
      <c r="C61" s="57">
        <f>学生资料!D55</f>
        <v>0</v>
      </c>
      <c r="D61" s="58">
        <f>学生资料!E55</f>
        <v>0</v>
      </c>
      <c r="E61" s="58">
        <f>学生资料!F55</f>
        <v>0</v>
      </c>
      <c r="F61" s="56"/>
      <c r="G61" s="56"/>
      <c r="H61" s="56"/>
      <c r="I61" s="56"/>
      <c r="J61" s="56"/>
      <c r="K61" s="56"/>
      <c r="L61" s="56"/>
      <c r="M61" s="56"/>
      <c r="N61" s="151"/>
      <c r="O61" s="152"/>
    </row>
    <row r="62" spans="1:15">
      <c r="A62" s="52">
        <v>52</v>
      </c>
      <c r="B62" s="57">
        <f>学生资料!C56</f>
        <v>0</v>
      </c>
      <c r="C62" s="57">
        <f>学生资料!D56</f>
        <v>0</v>
      </c>
      <c r="D62" s="58">
        <f>学生资料!E56</f>
        <v>0</v>
      </c>
      <c r="E62" s="58">
        <f>学生资料!F56</f>
        <v>0</v>
      </c>
      <c r="F62" s="56"/>
      <c r="G62" s="56"/>
      <c r="H62" s="56"/>
      <c r="I62" s="56"/>
      <c r="J62" s="56"/>
      <c r="K62" s="56"/>
      <c r="L62" s="56"/>
      <c r="M62" s="56"/>
      <c r="N62" s="151"/>
      <c r="O62" s="152"/>
    </row>
    <row r="63" spans="1:15">
      <c r="A63" s="52">
        <v>53</v>
      </c>
      <c r="B63" s="57">
        <f>学生资料!C57</f>
        <v>0</v>
      </c>
      <c r="C63" s="57">
        <f>学生资料!D57</f>
        <v>0</v>
      </c>
      <c r="D63" s="58">
        <f>学生资料!E57</f>
        <v>0</v>
      </c>
      <c r="E63" s="58">
        <f>学生资料!F57</f>
        <v>0</v>
      </c>
      <c r="F63" s="56"/>
      <c r="G63" s="56"/>
      <c r="H63" s="56"/>
      <c r="I63" s="56"/>
      <c r="J63" s="56"/>
      <c r="K63" s="56"/>
      <c r="L63" s="56"/>
      <c r="M63" s="56"/>
      <c r="N63" s="151"/>
      <c r="O63" s="152"/>
    </row>
    <row r="64" spans="1:15">
      <c r="A64" s="52">
        <v>54</v>
      </c>
      <c r="B64" s="57">
        <f>学生资料!C58</f>
        <v>0</v>
      </c>
      <c r="C64" s="57">
        <f>学生资料!D58</f>
        <v>0</v>
      </c>
      <c r="D64" s="58">
        <f>学生资料!E58</f>
        <v>0</v>
      </c>
      <c r="E64" s="58">
        <f>学生资料!F58</f>
        <v>0</v>
      </c>
      <c r="F64" s="56"/>
      <c r="G64" s="56"/>
      <c r="H64" s="56"/>
      <c r="I64" s="56"/>
      <c r="J64" s="56"/>
      <c r="K64" s="56"/>
      <c r="L64" s="56"/>
      <c r="M64" s="56"/>
      <c r="N64" s="151"/>
      <c r="O64" s="152"/>
    </row>
    <row r="65" spans="1:15">
      <c r="A65" s="52">
        <v>55</v>
      </c>
      <c r="B65" s="57">
        <f>学生资料!C59</f>
        <v>0</v>
      </c>
      <c r="C65" s="57">
        <f>学生资料!D59</f>
        <v>0</v>
      </c>
      <c r="D65" s="58">
        <f>学生资料!E59</f>
        <v>0</v>
      </c>
      <c r="E65" s="58">
        <f>学生资料!F59</f>
        <v>0</v>
      </c>
      <c r="F65" s="56"/>
      <c r="G65" s="56"/>
      <c r="H65" s="56"/>
      <c r="I65" s="56"/>
      <c r="J65" s="56"/>
      <c r="K65" s="56"/>
      <c r="L65" s="56"/>
      <c r="M65" s="56"/>
      <c r="N65" s="151"/>
      <c r="O65" s="152"/>
    </row>
    <row r="66" spans="1:15">
      <c r="A66" s="52">
        <v>56</v>
      </c>
      <c r="B66" s="57">
        <f>学生资料!C60</f>
        <v>0</v>
      </c>
      <c r="C66" s="57">
        <f>学生资料!D60</f>
        <v>0</v>
      </c>
      <c r="D66" s="58">
        <f>学生资料!E60</f>
        <v>0</v>
      </c>
      <c r="E66" s="58">
        <f>学生资料!F60</f>
        <v>0</v>
      </c>
      <c r="F66" s="56"/>
      <c r="G66" s="56"/>
      <c r="H66" s="56"/>
      <c r="I66" s="56"/>
      <c r="J66" s="56"/>
      <c r="K66" s="56"/>
      <c r="L66" s="56"/>
      <c r="M66" s="56"/>
      <c r="N66" s="151"/>
      <c r="O66" s="152"/>
    </row>
    <row r="67" spans="1:15">
      <c r="A67" s="52">
        <v>57</v>
      </c>
      <c r="B67" s="57">
        <f>学生资料!C61</f>
        <v>0</v>
      </c>
      <c r="C67" s="57">
        <f>学生资料!D61</f>
        <v>0</v>
      </c>
      <c r="D67" s="58">
        <f>学生资料!E61</f>
        <v>0</v>
      </c>
      <c r="E67" s="58">
        <f>学生资料!F61</f>
        <v>0</v>
      </c>
      <c r="F67" s="56"/>
      <c r="G67" s="56"/>
      <c r="H67" s="56"/>
      <c r="I67" s="56"/>
      <c r="J67" s="56"/>
      <c r="K67" s="56"/>
      <c r="L67" s="56"/>
      <c r="M67" s="56"/>
      <c r="N67" s="151"/>
      <c r="O67" s="152"/>
    </row>
    <row r="68" spans="1:15">
      <c r="A68" s="52">
        <v>58</v>
      </c>
      <c r="B68" s="57">
        <f>学生资料!C62</f>
        <v>0</v>
      </c>
      <c r="C68" s="57">
        <f>学生资料!D62</f>
        <v>0</v>
      </c>
      <c r="D68" s="58">
        <f>学生资料!E62</f>
        <v>0</v>
      </c>
      <c r="E68" s="58">
        <f>学生资料!F62</f>
        <v>0</v>
      </c>
      <c r="F68" s="56"/>
      <c r="G68" s="56"/>
      <c r="H68" s="56"/>
      <c r="I68" s="56"/>
      <c r="J68" s="56"/>
      <c r="K68" s="56"/>
      <c r="L68" s="56"/>
      <c r="M68" s="56"/>
      <c r="N68" s="151"/>
      <c r="O68" s="152"/>
    </row>
    <row r="69" spans="1:15">
      <c r="A69" s="52">
        <v>59</v>
      </c>
      <c r="B69" s="57">
        <f>学生资料!C63</f>
        <v>0</v>
      </c>
      <c r="C69" s="57">
        <f>学生资料!D63</f>
        <v>0</v>
      </c>
      <c r="D69" s="58">
        <f>学生资料!E63</f>
        <v>0</v>
      </c>
      <c r="E69" s="58">
        <f>学生资料!F63</f>
        <v>0</v>
      </c>
      <c r="F69" s="56"/>
      <c r="G69" s="56"/>
      <c r="H69" s="56"/>
      <c r="I69" s="56"/>
      <c r="J69" s="56"/>
      <c r="K69" s="56"/>
      <c r="L69" s="56"/>
      <c r="M69" s="56"/>
      <c r="N69" s="151"/>
      <c r="O69" s="152"/>
    </row>
    <row r="70" spans="1:15">
      <c r="A70" s="52">
        <v>60</v>
      </c>
      <c r="B70" s="57">
        <f>学生资料!C64</f>
        <v>0</v>
      </c>
      <c r="C70" s="57">
        <f>学生资料!D64</f>
        <v>0</v>
      </c>
      <c r="D70" s="58">
        <f>学生资料!E64</f>
        <v>0</v>
      </c>
      <c r="E70" s="58">
        <f>学生资料!F64</f>
        <v>0</v>
      </c>
      <c r="F70" s="56"/>
      <c r="G70" s="56"/>
      <c r="H70" s="56"/>
      <c r="I70" s="56"/>
      <c r="J70" s="56"/>
      <c r="K70" s="56"/>
      <c r="L70" s="56"/>
      <c r="M70" s="56"/>
      <c r="N70" s="153"/>
      <c r="O70" s="154"/>
    </row>
  </sheetData>
  <sheetProtection formatCells="0" formatColumns="0" formatRows="0" insertColumns="0" insertRows="0" insertHyperlinks="0" deleteColumns="0" deleteRows="0" sort="0" autoFilter="0" pivotTables="0"/>
  <dataConsolidate/>
  <mergeCells count="11">
    <mergeCell ref="A2:M2"/>
    <mergeCell ref="A3:M3"/>
    <mergeCell ref="A1:M1"/>
    <mergeCell ref="K9:M9"/>
    <mergeCell ref="B9:C9"/>
    <mergeCell ref="A4:M4"/>
    <mergeCell ref="E9:E10"/>
    <mergeCell ref="D9:D10"/>
    <mergeCell ref="A9:A10"/>
    <mergeCell ref="F9:H9"/>
    <mergeCell ref="I9:J9"/>
  </mergeCells>
  <phoneticPr fontId="1" type="noConversion"/>
  <dataValidations count="8">
    <dataValidation type="list" allowBlank="1" showErrorMessage="1" promptTitle="2.口头表达:" sqref="G11:G70">
      <formula1>能力表现</formula1>
    </dataValidation>
    <dataValidation type="list" allowBlank="1" showErrorMessage="1" promptTitle="1.聆听能力:" sqref="F11:F70">
      <formula1>能力表现</formula1>
    </dataValidation>
    <dataValidation type="list" allowBlank="1" showErrorMessage="1" promptTitle="3.口语交际:" sqref="H11:H70">
      <formula1>能力表现</formula1>
    </dataValidation>
    <dataValidation type="list" allowBlank="1" showErrorMessage="1" promptTitle="4.朗读能力:" sqref="I11:I70">
      <formula1>能力表现</formula1>
    </dataValidation>
    <dataValidation type="list" allowBlank="1" showErrorMessage="1" promptTitle="5.阅读能力:" sqref="J11:J70">
      <formula1>能力表现</formula1>
    </dataValidation>
    <dataValidation type="list" allowBlank="1" showErrorMessage="1" promptTitle="6.书写能力:" sqref="K11:K70">
      <formula1>能力表现</formula1>
    </dataValidation>
    <dataValidation type="list" allowBlank="1" showErrorMessage="1" promptTitle="7.书面表达:" sqref="L11:L70">
      <formula1>能力表现</formula1>
    </dataValidation>
    <dataValidation type="list" allowBlank="1" showErrorMessage="1" promptTitle="8.信息处理:" sqref="M11:M70">
      <formula1>能力表现</formula1>
    </dataValidation>
  </dataValidations>
  <printOptions horizontalCentered="1"/>
  <pageMargins left="0.19685039370078741" right="0.19685039370078741" top="0.39370078740157483" bottom="0.19685039370078741" header="0.47244094488188981" footer="0.27559055118110237"/>
  <pageSetup paperSize="9" scale="74" orientation="portrait" blackAndWhite="1" horizontalDpi="4294967293" verticalDpi="4294967293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K2:R11"/>
  <sheetViews>
    <sheetView view="pageBreakPreview" zoomScale="120" zoomScaleNormal="100" zoomScaleSheetLayoutView="120" zoomScalePageLayoutView="55" workbookViewId="0">
      <selection activeCell="A152" sqref="A152"/>
    </sheetView>
  </sheetViews>
  <sheetFormatPr defaultRowHeight="13.5"/>
  <sheetData>
    <row r="2" spans="11:18">
      <c r="L2" s="181" t="s">
        <v>24</v>
      </c>
      <c r="M2" s="181"/>
      <c r="N2" s="181"/>
      <c r="O2" s="181"/>
      <c r="P2" s="181"/>
      <c r="Q2" s="181"/>
    </row>
    <row r="3" spans="11:18">
      <c r="K3" s="6" t="s">
        <v>92</v>
      </c>
      <c r="L3" s="17" t="s">
        <v>77</v>
      </c>
      <c r="M3" s="17" t="s">
        <v>78</v>
      </c>
      <c r="N3" s="17" t="s">
        <v>79</v>
      </c>
      <c r="O3" s="17" t="s">
        <v>80</v>
      </c>
      <c r="P3" s="17" t="s">
        <v>81</v>
      </c>
      <c r="Q3" s="17" t="s">
        <v>82</v>
      </c>
    </row>
    <row r="4" spans="11:18">
      <c r="K4" s="6" t="s">
        <v>83</v>
      </c>
      <c r="L4" s="17">
        <f>COUNTIF(班级报告!$F$11:$F$60,1)</f>
        <v>1</v>
      </c>
      <c r="M4" s="17">
        <f>COUNTIF(班级报告!$F$11:$F$60,2)</f>
        <v>26</v>
      </c>
      <c r="N4" s="17">
        <f>COUNTIF(班级报告!$F$11:$F$60,3)</f>
        <v>1</v>
      </c>
      <c r="O4" s="17">
        <f>COUNTIF(班级报告!$F$11:$F$60,4)</f>
        <v>0</v>
      </c>
      <c r="P4" s="17">
        <f>COUNTIF(班级报告!$F$11:$F$60,5)</f>
        <v>1</v>
      </c>
      <c r="Q4" s="17">
        <f>COUNTIF(班级报告!$F$11:$F$60,6)</f>
        <v>1</v>
      </c>
      <c r="R4">
        <f>SUM(L4:Q4)</f>
        <v>30</v>
      </c>
    </row>
    <row r="5" spans="11:18">
      <c r="K5" s="6" t="s">
        <v>84</v>
      </c>
      <c r="L5" s="17">
        <f>COUNTIF(班级报告!$G$11:$G$60,1)</f>
        <v>0</v>
      </c>
      <c r="M5" s="17">
        <f>COUNTIF(班级报告!$G$11:$G$60,2)</f>
        <v>26</v>
      </c>
      <c r="N5" s="17">
        <f>COUNTIF(班级报告!$G$11:$G$60,3)</f>
        <v>2</v>
      </c>
      <c r="O5" s="17">
        <f>COUNTIF(班级报告!$G$11:$G$60,4)</f>
        <v>1</v>
      </c>
      <c r="P5" s="17">
        <f>COUNTIF(班级报告!$G$11:$G$60,5)</f>
        <v>0</v>
      </c>
      <c r="Q5" s="17">
        <f>COUNTIF(班级报告!$G$11:$G$60,6)</f>
        <v>1</v>
      </c>
      <c r="R5">
        <f t="shared" ref="R5:R11" si="0">SUM(L5:Q5)</f>
        <v>30</v>
      </c>
    </row>
    <row r="6" spans="11:18">
      <c r="K6" s="6" t="s">
        <v>85</v>
      </c>
      <c r="L6" s="17">
        <f>COUNTIF(班级报告!$H$11:$H$60,1)</f>
        <v>1</v>
      </c>
      <c r="M6" s="17">
        <f>COUNTIF(班级报告!$H$11:$H$60,2)</f>
        <v>23</v>
      </c>
      <c r="N6" s="17">
        <f>COUNTIF(班级报告!$H$11:$H$60,3)</f>
        <v>4</v>
      </c>
      <c r="O6" s="17">
        <f>COUNTIF(班级报告!$H$11:$H$60,4)</f>
        <v>0</v>
      </c>
      <c r="P6" s="17">
        <f>COUNTIF(班级报告!$H$11:$H$60,5)</f>
        <v>0</v>
      </c>
      <c r="Q6" s="17">
        <f>COUNTIF(班级报告!$H$11:$H$60,6)</f>
        <v>2</v>
      </c>
      <c r="R6">
        <f t="shared" si="0"/>
        <v>30</v>
      </c>
    </row>
    <row r="7" spans="11:18">
      <c r="K7" s="18" t="s">
        <v>86</v>
      </c>
      <c r="L7" s="19">
        <f>COUNTIF(班级报告!$I$11:$I$60,1)</f>
        <v>1</v>
      </c>
      <c r="M7" s="19">
        <f>COUNTIF(班级报告!$I$11:$I$60,2)</f>
        <v>23</v>
      </c>
      <c r="N7" s="19">
        <f>COUNTIF(班级报告!$I$11:$I$60,3)</f>
        <v>2</v>
      </c>
      <c r="O7" s="19">
        <f>COUNTIF(班级报告!$I$11:$I$60,4)</f>
        <v>2</v>
      </c>
      <c r="P7" s="19">
        <f>COUNTIF(班级报告!$I$11:$I$60,5)</f>
        <v>1</v>
      </c>
      <c r="Q7" s="19">
        <f>COUNTIF(班级报告!$I$11:$I$60,6)</f>
        <v>1</v>
      </c>
      <c r="R7">
        <f t="shared" si="0"/>
        <v>30</v>
      </c>
    </row>
    <row r="8" spans="11:18">
      <c r="K8" s="6" t="s">
        <v>87</v>
      </c>
      <c r="L8" s="17">
        <f>COUNTIF(班级报告!$J$11:$J$60,1)</f>
        <v>1</v>
      </c>
      <c r="M8" s="17">
        <f>COUNTIF(班级报告!$J$11:$J$60,2)</f>
        <v>26</v>
      </c>
      <c r="N8" s="17">
        <f>COUNTIF(班级报告!$J$11:$J$60,3)</f>
        <v>0</v>
      </c>
      <c r="O8" s="17">
        <f>COUNTIF(班级报告!$J$11:$J$60,4)</f>
        <v>0</v>
      </c>
      <c r="P8" s="17">
        <f>COUNTIF(班级报告!$J$11:$J$60,5)</f>
        <v>1</v>
      </c>
      <c r="Q8" s="17">
        <f>COUNTIF(班级报告!$J$11:$J$60,6)</f>
        <v>2</v>
      </c>
      <c r="R8">
        <f t="shared" si="0"/>
        <v>30</v>
      </c>
    </row>
    <row r="9" spans="11:18">
      <c r="K9" s="18" t="s">
        <v>88</v>
      </c>
      <c r="L9" s="19">
        <f>COUNTIF(班级报告!$K$11:$K$60,1)</f>
        <v>1</v>
      </c>
      <c r="M9" s="19">
        <f>COUNTIF(班级报告!$K$11:$K$60,2)</f>
        <v>26</v>
      </c>
      <c r="N9" s="19">
        <f>COUNTIF(班级报告!$K$11:$K$60,3)</f>
        <v>0</v>
      </c>
      <c r="O9" s="19">
        <f>COUNTIF(班级报告!$K$11:$K$60,4)</f>
        <v>1</v>
      </c>
      <c r="P9" s="19">
        <f>COUNTIF(班级报告!$K$11:$K$60,5)</f>
        <v>0</v>
      </c>
      <c r="Q9" s="19">
        <f>COUNTIF(班级报告!$K$11:$K$60,6)</f>
        <v>2</v>
      </c>
      <c r="R9">
        <f t="shared" si="0"/>
        <v>30</v>
      </c>
    </row>
    <row r="10" spans="11:18">
      <c r="K10" s="18" t="s">
        <v>89</v>
      </c>
      <c r="L10" s="19">
        <f>COUNTIF(班级报告!$L$11:$L$60,1)</f>
        <v>1</v>
      </c>
      <c r="M10" s="19">
        <f>COUNTIF(班级报告!$L$11:$L$60,2)</f>
        <v>26</v>
      </c>
      <c r="N10" s="19">
        <f>COUNTIF(班级报告!$L$11:$L$60,3)</f>
        <v>0</v>
      </c>
      <c r="O10" s="19">
        <f>COUNTIF(班级报告!$L$11:$L$60,4)</f>
        <v>0</v>
      </c>
      <c r="P10" s="19">
        <f>COUNTIF(班级报告!$L$11:$L$60,5)</f>
        <v>2</v>
      </c>
      <c r="Q10" s="19">
        <f>COUNTIF(班级报告!$L$11:$L$60,6)</f>
        <v>1</v>
      </c>
      <c r="R10">
        <f t="shared" si="0"/>
        <v>30</v>
      </c>
    </row>
    <row r="11" spans="11:18">
      <c r="K11" s="6" t="s">
        <v>90</v>
      </c>
      <c r="L11" s="17">
        <f>COUNTIF(班级报告!$M$11:$M$60,1)</f>
        <v>1</v>
      </c>
      <c r="M11" s="17">
        <f>COUNTIF(班级报告!$M$11:$M$60,2)</f>
        <v>27</v>
      </c>
      <c r="N11" s="17">
        <f>COUNTIF(班级报告!$M$11:$M$60,3)</f>
        <v>0</v>
      </c>
      <c r="O11" s="17">
        <f>COUNTIF(班级报告!$M$11:$M$60,4)</f>
        <v>1</v>
      </c>
      <c r="P11" s="17">
        <f>COUNTIF(班级报告!$M$11:$M$60,5)</f>
        <v>0</v>
      </c>
      <c r="Q11" s="17">
        <f>COUNTIF(班级报告!$M$11:$M$60,6)</f>
        <v>1</v>
      </c>
      <c r="R11">
        <f t="shared" si="0"/>
        <v>30</v>
      </c>
    </row>
  </sheetData>
  <mergeCells count="1">
    <mergeCell ref="L2:Q2"/>
  </mergeCells>
  <phoneticPr fontId="1" type="noConversion"/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2"/>
  <dimension ref="A1:D59"/>
  <sheetViews>
    <sheetView view="pageBreakPreview" topLeftCell="A41" zoomScale="115" zoomScaleNormal="110" zoomScaleSheetLayoutView="115" workbookViewId="0">
      <selection activeCell="C52" sqref="C47:C52"/>
    </sheetView>
  </sheetViews>
  <sheetFormatPr defaultColWidth="9.125" defaultRowHeight="17.25" customHeight="1"/>
  <cols>
    <col min="1" max="1" width="13.875" style="1" customWidth="1"/>
    <col min="2" max="2" width="13.625" style="1" customWidth="1"/>
    <col min="3" max="3" width="134" style="20" customWidth="1"/>
    <col min="4" max="4" width="64.375" style="1" customWidth="1"/>
    <col min="5" max="5" width="15" style="1" customWidth="1"/>
    <col min="6" max="16384" width="9.125" style="1"/>
  </cols>
  <sheetData>
    <row r="1" spans="1:4" ht="17.25" customHeight="1">
      <c r="A1" s="182" t="s">
        <v>5</v>
      </c>
      <c r="B1" s="182"/>
      <c r="C1" s="182"/>
      <c r="D1" s="4"/>
    </row>
    <row r="2" spans="1:4" ht="17.25" customHeight="1">
      <c r="A2" s="77" t="s">
        <v>140</v>
      </c>
      <c r="B2" s="77" t="s">
        <v>24</v>
      </c>
      <c r="C2" s="78" t="s">
        <v>97</v>
      </c>
    </row>
    <row r="3" spans="1:4" ht="17.25" customHeight="1">
      <c r="A3" s="14">
        <v>1</v>
      </c>
      <c r="B3" s="14" t="s">
        <v>134</v>
      </c>
      <c r="C3" s="95" t="s">
        <v>187</v>
      </c>
      <c r="D3" s="2"/>
    </row>
    <row r="4" spans="1:4" ht="17.25" customHeight="1" thickBot="1">
      <c r="A4" s="14">
        <v>2</v>
      </c>
      <c r="B4" s="14" t="s">
        <v>135</v>
      </c>
      <c r="C4" s="95" t="s">
        <v>188</v>
      </c>
      <c r="D4" s="2"/>
    </row>
    <row r="5" spans="1:4" ht="17.25" customHeight="1" thickBot="1">
      <c r="A5" s="14">
        <v>3</v>
      </c>
      <c r="B5" s="14" t="s">
        <v>136</v>
      </c>
      <c r="C5" s="96" t="s">
        <v>189</v>
      </c>
      <c r="D5" s="3"/>
    </row>
    <row r="6" spans="1:4" ht="17.25" customHeight="1" thickBot="1">
      <c r="A6" s="14">
        <v>4</v>
      </c>
      <c r="B6" s="14" t="s">
        <v>137</v>
      </c>
      <c r="C6" s="97" t="s">
        <v>190</v>
      </c>
      <c r="D6" s="3"/>
    </row>
    <row r="7" spans="1:4" ht="17.25" customHeight="1" thickBot="1">
      <c r="A7" s="14">
        <v>5</v>
      </c>
      <c r="B7" s="14" t="s">
        <v>138</v>
      </c>
      <c r="C7" s="97" t="s">
        <v>191</v>
      </c>
      <c r="D7" s="3"/>
    </row>
    <row r="8" spans="1:4" ht="17.25" customHeight="1" thickBot="1">
      <c r="A8" s="14">
        <v>6</v>
      </c>
      <c r="B8" s="14" t="s">
        <v>139</v>
      </c>
      <c r="C8" s="97" t="s">
        <v>192</v>
      </c>
      <c r="D8" s="3"/>
    </row>
    <row r="9" spans="1:4" ht="17.25" customHeight="1" thickBot="1">
      <c r="A9" s="77" t="s">
        <v>140</v>
      </c>
      <c r="B9" s="77" t="s">
        <v>24</v>
      </c>
      <c r="C9" s="78" t="s">
        <v>96</v>
      </c>
    </row>
    <row r="10" spans="1:4" ht="17.25" customHeight="1" thickBot="1">
      <c r="A10" s="14">
        <v>1</v>
      </c>
      <c r="B10" s="14" t="s">
        <v>134</v>
      </c>
      <c r="C10" s="96" t="s">
        <v>193</v>
      </c>
      <c r="D10" s="2"/>
    </row>
    <row r="11" spans="1:4" ht="17.25" customHeight="1" thickBot="1">
      <c r="A11" s="14">
        <v>2</v>
      </c>
      <c r="B11" s="14" t="s">
        <v>135</v>
      </c>
      <c r="C11" s="97" t="s">
        <v>194</v>
      </c>
      <c r="D11" s="2"/>
    </row>
    <row r="12" spans="1:4" ht="17.25" customHeight="1" thickBot="1">
      <c r="A12" s="14">
        <v>3</v>
      </c>
      <c r="B12" s="14" t="s">
        <v>136</v>
      </c>
      <c r="C12" s="97" t="s">
        <v>195</v>
      </c>
      <c r="D12" s="3"/>
    </row>
    <row r="13" spans="1:4" ht="17.25" customHeight="1" thickBot="1">
      <c r="A13" s="14">
        <v>4</v>
      </c>
      <c r="B13" s="14" t="s">
        <v>137</v>
      </c>
      <c r="C13" s="97" t="s">
        <v>196</v>
      </c>
      <c r="D13" s="3"/>
    </row>
    <row r="14" spans="1:4" ht="17.25" customHeight="1" thickBot="1">
      <c r="A14" s="14">
        <v>5</v>
      </c>
      <c r="B14" s="14" t="s">
        <v>138</v>
      </c>
      <c r="C14" s="97" t="s">
        <v>197</v>
      </c>
      <c r="D14" s="3"/>
    </row>
    <row r="15" spans="1:4" ht="17.25" customHeight="1" thickBot="1">
      <c r="A15" s="14">
        <v>6</v>
      </c>
      <c r="B15" s="14" t="s">
        <v>139</v>
      </c>
      <c r="C15" s="97" t="s">
        <v>198</v>
      </c>
      <c r="D15" s="3"/>
    </row>
    <row r="16" spans="1:4" ht="17.25" customHeight="1" thickBot="1">
      <c r="A16" s="77" t="s">
        <v>140</v>
      </c>
      <c r="B16" s="77" t="s">
        <v>24</v>
      </c>
      <c r="C16" s="78" t="s">
        <v>146</v>
      </c>
    </row>
    <row r="17" spans="1:4" ht="17.25" customHeight="1" thickBot="1">
      <c r="A17" s="14">
        <v>1</v>
      </c>
      <c r="B17" s="14" t="s">
        <v>134</v>
      </c>
      <c r="C17" s="96" t="s">
        <v>207</v>
      </c>
      <c r="D17" s="2"/>
    </row>
    <row r="18" spans="1:4" ht="17.25" customHeight="1" thickBot="1">
      <c r="A18" s="14">
        <v>2</v>
      </c>
      <c r="B18" s="14" t="s">
        <v>135</v>
      </c>
      <c r="C18" s="97" t="s">
        <v>208</v>
      </c>
      <c r="D18" s="2"/>
    </row>
    <row r="19" spans="1:4" ht="17.25" customHeight="1" thickBot="1">
      <c r="A19" s="14">
        <v>3</v>
      </c>
      <c r="B19" s="14" t="s">
        <v>136</v>
      </c>
      <c r="C19" s="97" t="s">
        <v>209</v>
      </c>
      <c r="D19" s="3"/>
    </row>
    <row r="20" spans="1:4" ht="17.25" customHeight="1" thickBot="1">
      <c r="A20" s="14">
        <v>4</v>
      </c>
      <c r="B20" s="14" t="s">
        <v>137</v>
      </c>
      <c r="C20" s="97" t="s">
        <v>210</v>
      </c>
      <c r="D20" s="3"/>
    </row>
    <row r="21" spans="1:4" ht="17.25" customHeight="1">
      <c r="A21" s="14">
        <v>5</v>
      </c>
      <c r="B21" s="14" t="s">
        <v>138</v>
      </c>
      <c r="C21" s="98" t="s">
        <v>211</v>
      </c>
      <c r="D21" s="3"/>
    </row>
    <row r="22" spans="1:4" ht="17.25" customHeight="1">
      <c r="A22" s="14">
        <v>6</v>
      </c>
      <c r="B22" s="14" t="s">
        <v>139</v>
      </c>
      <c r="C22" s="99" t="s">
        <v>212</v>
      </c>
      <c r="D22" s="3"/>
    </row>
    <row r="23" spans="1:4" ht="17.25" customHeight="1">
      <c r="A23" s="183" t="s">
        <v>6</v>
      </c>
      <c r="B23" s="183"/>
      <c r="C23" s="183"/>
    </row>
    <row r="24" spans="1:4" ht="17.25" customHeight="1" thickBot="1">
      <c r="A24" s="77" t="s">
        <v>140</v>
      </c>
      <c r="B24" s="77" t="s">
        <v>24</v>
      </c>
      <c r="C24" s="78" t="s">
        <v>147</v>
      </c>
    </row>
    <row r="25" spans="1:4" ht="17.25" customHeight="1" thickBot="1">
      <c r="A25" s="11">
        <v>1</v>
      </c>
      <c r="B25" s="14" t="s">
        <v>134</v>
      </c>
      <c r="C25" s="96" t="s">
        <v>213</v>
      </c>
      <c r="D25" s="2"/>
    </row>
    <row r="26" spans="1:4" ht="17.25" customHeight="1" thickBot="1">
      <c r="A26" s="11">
        <v>2</v>
      </c>
      <c r="B26" s="14" t="s">
        <v>135</v>
      </c>
      <c r="C26" s="97" t="s">
        <v>214</v>
      </c>
      <c r="D26" s="2"/>
    </row>
    <row r="27" spans="1:4" ht="17.25" customHeight="1" thickBot="1">
      <c r="A27" s="11">
        <v>3</v>
      </c>
      <c r="B27" s="14" t="s">
        <v>136</v>
      </c>
      <c r="C27" s="97" t="s">
        <v>215</v>
      </c>
      <c r="D27" s="3"/>
    </row>
    <row r="28" spans="1:4" ht="17.25" customHeight="1" thickBot="1">
      <c r="A28" s="11">
        <v>4</v>
      </c>
      <c r="B28" s="14" t="s">
        <v>137</v>
      </c>
      <c r="C28" s="97" t="s">
        <v>216</v>
      </c>
      <c r="D28" s="3"/>
    </row>
    <row r="29" spans="1:4" ht="17.25" customHeight="1" thickBot="1">
      <c r="A29" s="11">
        <v>5</v>
      </c>
      <c r="B29" s="14" t="s">
        <v>138</v>
      </c>
      <c r="C29" s="97" t="s">
        <v>217</v>
      </c>
      <c r="D29" s="3"/>
    </row>
    <row r="30" spans="1:4" ht="17.25" customHeight="1" thickBot="1">
      <c r="A30" s="11">
        <v>6</v>
      </c>
      <c r="B30" s="14" t="s">
        <v>139</v>
      </c>
      <c r="C30" s="97" t="s">
        <v>218</v>
      </c>
      <c r="D30" s="3"/>
    </row>
    <row r="31" spans="1:4" ht="17.25" customHeight="1" thickBot="1">
      <c r="A31" s="77" t="s">
        <v>140</v>
      </c>
      <c r="B31" s="77" t="s">
        <v>24</v>
      </c>
      <c r="C31" s="78" t="s">
        <v>148</v>
      </c>
    </row>
    <row r="32" spans="1:4" ht="17.25" customHeight="1" thickBot="1">
      <c r="A32" s="11">
        <v>1</v>
      </c>
      <c r="B32" s="14" t="s">
        <v>134</v>
      </c>
      <c r="C32" s="96" t="s">
        <v>219</v>
      </c>
    </row>
    <row r="33" spans="1:3" ht="17.25" customHeight="1" thickBot="1">
      <c r="A33" s="11">
        <v>2</v>
      </c>
      <c r="B33" s="14" t="s">
        <v>135</v>
      </c>
      <c r="C33" s="97" t="s">
        <v>220</v>
      </c>
    </row>
    <row r="34" spans="1:3" ht="17.25" customHeight="1" thickBot="1">
      <c r="A34" s="11">
        <v>3</v>
      </c>
      <c r="B34" s="14" t="s">
        <v>136</v>
      </c>
      <c r="C34" s="97" t="s">
        <v>221</v>
      </c>
    </row>
    <row r="35" spans="1:3" ht="17.25" customHeight="1">
      <c r="A35" s="11">
        <v>4</v>
      </c>
      <c r="B35" s="14" t="s">
        <v>137</v>
      </c>
      <c r="C35" s="98" t="s">
        <v>222</v>
      </c>
    </row>
    <row r="36" spans="1:3" ht="17.25" customHeight="1">
      <c r="A36" s="11">
        <v>5</v>
      </c>
      <c r="B36" s="14" t="s">
        <v>138</v>
      </c>
      <c r="C36" s="100" t="s">
        <v>223</v>
      </c>
    </row>
    <row r="37" spans="1:3" ht="17.25" customHeight="1">
      <c r="A37" s="11">
        <v>6</v>
      </c>
      <c r="B37" s="14" t="s">
        <v>139</v>
      </c>
      <c r="C37" s="95" t="s">
        <v>224</v>
      </c>
    </row>
    <row r="38" spans="1:3" ht="17.25" customHeight="1">
      <c r="A38" s="184" t="s">
        <v>7</v>
      </c>
      <c r="B38" s="184"/>
      <c r="C38" s="185"/>
    </row>
    <row r="39" spans="1:3" ht="17.25" customHeight="1" thickBot="1">
      <c r="A39" s="77" t="s">
        <v>140</v>
      </c>
      <c r="B39" s="77" t="s">
        <v>24</v>
      </c>
      <c r="C39" s="78" t="s">
        <v>149</v>
      </c>
    </row>
    <row r="40" spans="1:3" ht="17.25" customHeight="1" thickBot="1">
      <c r="A40" s="8">
        <v>1</v>
      </c>
      <c r="B40" s="14" t="s">
        <v>134</v>
      </c>
      <c r="C40" s="96" t="s">
        <v>225</v>
      </c>
    </row>
    <row r="41" spans="1:3" ht="17.25" customHeight="1" thickBot="1">
      <c r="A41" s="8">
        <v>2</v>
      </c>
      <c r="B41" s="14" t="s">
        <v>135</v>
      </c>
      <c r="C41" s="97" t="s">
        <v>226</v>
      </c>
    </row>
    <row r="42" spans="1:3" ht="17.25" customHeight="1" thickBot="1">
      <c r="A42" s="8">
        <v>3</v>
      </c>
      <c r="B42" s="14" t="s">
        <v>136</v>
      </c>
      <c r="C42" s="97" t="s">
        <v>227</v>
      </c>
    </row>
    <row r="43" spans="1:3" ht="17.25" customHeight="1" thickBot="1">
      <c r="A43" s="8">
        <v>4</v>
      </c>
      <c r="B43" s="14" t="s">
        <v>137</v>
      </c>
      <c r="C43" s="97" t="s">
        <v>228</v>
      </c>
    </row>
    <row r="44" spans="1:3" ht="17.25" customHeight="1" thickBot="1">
      <c r="A44" s="8">
        <v>5</v>
      </c>
      <c r="B44" s="14" t="s">
        <v>138</v>
      </c>
      <c r="C44" s="96" t="s">
        <v>229</v>
      </c>
    </row>
    <row r="45" spans="1:3" ht="17.25" customHeight="1" thickBot="1">
      <c r="A45" s="8">
        <v>6</v>
      </c>
      <c r="B45" s="14" t="s">
        <v>139</v>
      </c>
      <c r="C45" s="97" t="s">
        <v>230</v>
      </c>
    </row>
    <row r="46" spans="1:3" ht="17.25" customHeight="1" thickBot="1">
      <c r="A46" s="77" t="s">
        <v>140</v>
      </c>
      <c r="B46" s="77" t="s">
        <v>24</v>
      </c>
      <c r="C46" s="78" t="s">
        <v>150</v>
      </c>
    </row>
    <row r="47" spans="1:3" ht="17.25" customHeight="1" thickBot="1">
      <c r="A47" s="8">
        <v>1</v>
      </c>
      <c r="B47" s="14" t="s">
        <v>134</v>
      </c>
      <c r="C47" s="96" t="s">
        <v>231</v>
      </c>
    </row>
    <row r="48" spans="1:3" ht="17.25" customHeight="1" thickBot="1">
      <c r="A48" s="8">
        <v>2</v>
      </c>
      <c r="B48" s="14" t="s">
        <v>135</v>
      </c>
      <c r="C48" s="97" t="s">
        <v>232</v>
      </c>
    </row>
    <row r="49" spans="1:3" ht="17.25" customHeight="1" thickBot="1">
      <c r="A49" s="8">
        <v>3</v>
      </c>
      <c r="B49" s="14" t="s">
        <v>136</v>
      </c>
      <c r="C49" s="97" t="s">
        <v>233</v>
      </c>
    </row>
    <row r="50" spans="1:3" ht="17.25" customHeight="1" thickBot="1">
      <c r="A50" s="8">
        <v>4</v>
      </c>
      <c r="B50" s="14" t="s">
        <v>137</v>
      </c>
      <c r="C50" s="97" t="s">
        <v>234</v>
      </c>
    </row>
    <row r="51" spans="1:3" ht="17.25" customHeight="1" thickBot="1">
      <c r="A51" s="8">
        <v>5</v>
      </c>
      <c r="B51" s="14" t="s">
        <v>138</v>
      </c>
      <c r="C51" s="97" t="s">
        <v>235</v>
      </c>
    </row>
    <row r="52" spans="1:3" ht="17.25" customHeight="1" thickBot="1">
      <c r="A52" s="8">
        <v>6</v>
      </c>
      <c r="B52" s="14" t="s">
        <v>139</v>
      </c>
      <c r="C52" s="97" t="s">
        <v>236</v>
      </c>
    </row>
    <row r="53" spans="1:3" ht="17.25" customHeight="1" thickBot="1">
      <c r="A53" s="77" t="s">
        <v>140</v>
      </c>
      <c r="B53" s="77" t="s">
        <v>24</v>
      </c>
      <c r="C53" s="78" t="s">
        <v>151</v>
      </c>
    </row>
    <row r="54" spans="1:3" ht="17.25" customHeight="1" thickBot="1">
      <c r="A54" s="8">
        <v>1</v>
      </c>
      <c r="B54" s="14" t="s">
        <v>134</v>
      </c>
      <c r="C54" s="96" t="s">
        <v>237</v>
      </c>
    </row>
    <row r="55" spans="1:3" ht="17.25" customHeight="1" thickBot="1">
      <c r="A55" s="8">
        <v>2</v>
      </c>
      <c r="B55" s="14" t="s">
        <v>135</v>
      </c>
      <c r="C55" s="97" t="s">
        <v>238</v>
      </c>
    </row>
    <row r="56" spans="1:3" ht="17.25" customHeight="1" thickBot="1">
      <c r="A56" s="8">
        <v>3</v>
      </c>
      <c r="B56" s="14" t="s">
        <v>136</v>
      </c>
      <c r="C56" s="97" t="s">
        <v>239</v>
      </c>
    </row>
    <row r="57" spans="1:3" ht="17.25" customHeight="1" thickBot="1">
      <c r="A57" s="8">
        <v>4</v>
      </c>
      <c r="B57" s="14" t="s">
        <v>137</v>
      </c>
      <c r="C57" s="97" t="s">
        <v>240</v>
      </c>
    </row>
    <row r="58" spans="1:3" ht="17.25" customHeight="1" thickBot="1">
      <c r="A58" s="8">
        <v>5</v>
      </c>
      <c r="B58" s="14" t="s">
        <v>138</v>
      </c>
      <c r="C58" s="97" t="s">
        <v>241</v>
      </c>
    </row>
    <row r="59" spans="1:3" ht="17.25" customHeight="1" thickBot="1">
      <c r="A59" s="8">
        <v>6</v>
      </c>
      <c r="B59" s="14" t="s">
        <v>139</v>
      </c>
      <c r="C59" s="97" t="s">
        <v>242</v>
      </c>
    </row>
  </sheetData>
  <mergeCells count="3">
    <mergeCell ref="A1:C1"/>
    <mergeCell ref="A23:C23"/>
    <mergeCell ref="A38:C38"/>
  </mergeCells>
  <phoneticPr fontId="10" type="noConversion"/>
  <printOptions horizontalCentered="1"/>
  <pageMargins left="0.31496062992125984" right="0.31496062992125984" top="0.35433070866141736" bottom="0.74803149606299213" header="0.31496062992125984" footer="0.31496062992125984"/>
  <pageSetup paperSize="9" orientation="landscape" blackAndWhite="1" r:id="rId1"/>
  <rowBreaks count="2" manualBreakCount="2">
    <brk id="22" max="16383" man="1"/>
    <brk id="3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D13"/>
  <sheetViews>
    <sheetView workbookViewId="0">
      <selection activeCell="B1" sqref="B1"/>
    </sheetView>
  </sheetViews>
  <sheetFormatPr defaultColWidth="25" defaultRowHeight="34.5" customHeight="1"/>
  <cols>
    <col min="1" max="2" width="25" style="22"/>
    <col min="3" max="16384" width="25" style="21"/>
  </cols>
  <sheetData>
    <row r="1" spans="2:4" ht="34.5" customHeight="1">
      <c r="B1" s="22" t="s">
        <v>98</v>
      </c>
      <c r="C1" s="21" t="s">
        <v>109</v>
      </c>
      <c r="D1" s="21" t="s">
        <v>110</v>
      </c>
    </row>
    <row r="2" spans="2:4" ht="34.5" customHeight="1">
      <c r="B2" s="22">
        <v>0</v>
      </c>
      <c r="C2" s="21" t="s">
        <v>111</v>
      </c>
      <c r="D2" s="21" t="s">
        <v>117</v>
      </c>
    </row>
    <row r="3" spans="2:4" ht="34.5" customHeight="1">
      <c r="B3" s="22">
        <v>1</v>
      </c>
      <c r="C3" s="21" t="s">
        <v>112</v>
      </c>
      <c r="D3" s="21" t="s">
        <v>118</v>
      </c>
    </row>
    <row r="4" spans="2:4" ht="34.5" customHeight="1">
      <c r="B4" s="22">
        <v>2</v>
      </c>
      <c r="C4" s="21" t="s">
        <v>113</v>
      </c>
      <c r="D4" s="21" t="s">
        <v>119</v>
      </c>
    </row>
    <row r="5" spans="2:4" ht="34.5" customHeight="1">
      <c r="B5" s="22">
        <v>3</v>
      </c>
      <c r="C5" s="21" t="s">
        <v>114</v>
      </c>
      <c r="D5" s="21" t="s">
        <v>120</v>
      </c>
    </row>
    <row r="6" spans="2:4" ht="34.5" customHeight="1">
      <c r="B6" s="22">
        <v>4</v>
      </c>
      <c r="C6" s="21" t="s">
        <v>115</v>
      </c>
      <c r="D6" s="21" t="s">
        <v>121</v>
      </c>
    </row>
    <row r="7" spans="2:4" ht="34.5" customHeight="1">
      <c r="B7" s="22">
        <v>5</v>
      </c>
      <c r="C7" s="21" t="s">
        <v>116</v>
      </c>
      <c r="D7" s="21" t="s">
        <v>122</v>
      </c>
    </row>
    <row r="8" spans="2:4" ht="34.5" customHeight="1">
      <c r="B8" s="22">
        <v>6</v>
      </c>
      <c r="D8" s="21" t="s">
        <v>123</v>
      </c>
    </row>
    <row r="9" spans="2:4" ht="34.5" customHeight="1">
      <c r="D9" s="21" t="s">
        <v>124</v>
      </c>
    </row>
    <row r="10" spans="2:4" ht="34.5" customHeight="1">
      <c r="D10" s="21" t="s">
        <v>125</v>
      </c>
    </row>
    <row r="11" spans="2:4" ht="34.5" customHeight="1">
      <c r="D11" s="21" t="s">
        <v>126</v>
      </c>
    </row>
    <row r="12" spans="2:4" ht="34.5" customHeight="1">
      <c r="D12" s="21" t="s">
        <v>127</v>
      </c>
    </row>
    <row r="13" spans="2:4" ht="34.5" customHeight="1">
      <c r="D13" s="21" t="s">
        <v>128</v>
      </c>
    </row>
  </sheetData>
  <phoneticPr fontId="10" type="noConversion"/>
  <pageMargins left="0.75" right="0.75" top="1" bottom="1" header="0.5" footer="0.5"/>
  <pageSetup orientation="portrait" r:id="rId1"/>
  <headerFooter alignWithMargins="0">
    <oddFooter>&amp;L&amp;D&amp;R&amp;Z&amp;F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/>
  <dimension ref="A1:C10"/>
  <sheetViews>
    <sheetView view="pageBreakPreview" topLeftCell="A6" zoomScale="80" zoomScaleNormal="90" zoomScaleSheetLayoutView="80" workbookViewId="0">
      <selection activeCell="B4" sqref="B4"/>
    </sheetView>
  </sheetViews>
  <sheetFormatPr defaultRowHeight="13.5"/>
  <cols>
    <col min="1" max="1" width="14" style="23" customWidth="1"/>
    <col min="2" max="2" width="152.625" style="23" customWidth="1"/>
    <col min="3" max="3" width="7.125" style="24" customWidth="1"/>
    <col min="4" max="16384" width="9" style="23"/>
  </cols>
  <sheetData>
    <row r="1" spans="1:3">
      <c r="A1" s="23" t="s">
        <v>93</v>
      </c>
      <c r="B1" s="23" t="s">
        <v>94</v>
      </c>
      <c r="C1" s="24" t="s">
        <v>95</v>
      </c>
    </row>
    <row r="2" spans="1:3" ht="94.5" customHeight="1">
      <c r="A2" s="25" t="s">
        <v>99</v>
      </c>
      <c r="B2" s="28" t="s">
        <v>199</v>
      </c>
      <c r="C2" s="27">
        <f t="shared" ref="C2:C10" si="0">LEN(B2)</f>
        <v>288</v>
      </c>
    </row>
    <row r="3" spans="1:3" ht="90" customHeight="1">
      <c r="A3" s="23" t="s">
        <v>100</v>
      </c>
      <c r="B3" s="28" t="s">
        <v>200</v>
      </c>
      <c r="C3" s="27">
        <f t="shared" si="0"/>
        <v>274</v>
      </c>
    </row>
    <row r="4" spans="1:3" ht="94.5">
      <c r="A4" s="23" t="s">
        <v>101</v>
      </c>
      <c r="B4" s="28" t="s">
        <v>201</v>
      </c>
      <c r="C4" s="27">
        <f t="shared" si="0"/>
        <v>240</v>
      </c>
    </row>
    <row r="5" spans="1:3" ht="81.75" customHeight="1">
      <c r="A5" s="23" t="s">
        <v>102</v>
      </c>
      <c r="B5" s="28" t="s">
        <v>202</v>
      </c>
      <c r="C5" s="27">
        <f t="shared" si="0"/>
        <v>294</v>
      </c>
    </row>
    <row r="6" spans="1:3" ht="78" customHeight="1">
      <c r="A6" s="23" t="s">
        <v>103</v>
      </c>
      <c r="B6" s="28" t="s">
        <v>203</v>
      </c>
      <c r="C6" s="27">
        <f t="shared" si="0"/>
        <v>233</v>
      </c>
    </row>
    <row r="7" spans="1:3" ht="94.5">
      <c r="A7" s="23" t="s">
        <v>104</v>
      </c>
      <c r="B7" s="28" t="s">
        <v>204</v>
      </c>
      <c r="C7" s="27">
        <f t="shared" si="0"/>
        <v>253</v>
      </c>
    </row>
    <row r="8" spans="1:3" ht="94.5">
      <c r="A8" s="23" t="s">
        <v>105</v>
      </c>
      <c r="B8" s="28" t="s">
        <v>205</v>
      </c>
      <c r="C8" s="27">
        <f t="shared" si="0"/>
        <v>348</v>
      </c>
    </row>
    <row r="9" spans="1:3" ht="94.5">
      <c r="A9" s="23" t="s">
        <v>106</v>
      </c>
      <c r="B9" s="28" t="s">
        <v>206</v>
      </c>
      <c r="C9" s="27">
        <f t="shared" si="0"/>
        <v>262</v>
      </c>
    </row>
    <row r="10" spans="1:3">
      <c r="B10" s="26"/>
      <c r="C10" s="27">
        <f t="shared" si="0"/>
        <v>0</v>
      </c>
    </row>
  </sheetData>
  <phoneticPr fontId="10" type="noConversion"/>
  <printOptions horizontalCentered="1"/>
  <pageMargins left="0.11811023622047245" right="0.11811023622047245" top="0.55118110236220474" bottom="0.35433070866141736" header="0.31496062992125984" footer="0.31496062992125984"/>
  <pageSetup paperSize="9" scale="9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3</vt:i4>
      </vt:variant>
    </vt:vector>
  </HeadingPairs>
  <TitlesOfParts>
    <vt:vector size="14" baseType="lpstr">
      <vt:lpstr>SKILL</vt:lpstr>
      <vt:lpstr>起始主页</vt:lpstr>
      <vt:lpstr>班级资料</vt:lpstr>
      <vt:lpstr>学生资料</vt:lpstr>
      <vt:lpstr>班级报告</vt:lpstr>
      <vt:lpstr>表现统计</vt:lpstr>
      <vt:lpstr>能力表现</vt:lpstr>
      <vt:lpstr>Validation Lists</vt:lpstr>
      <vt:lpstr>MsgText</vt:lpstr>
      <vt:lpstr>表现标准</vt:lpstr>
      <vt:lpstr>FOR MAILMERGE</vt:lpstr>
      <vt:lpstr>表现统计!Print_Area</vt:lpstr>
      <vt:lpstr>学生资料!Print_Titles</vt:lpstr>
      <vt:lpstr>能力表现</vt:lpstr>
    </vt:vector>
  </TitlesOfParts>
  <Company>Acer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NG</cp:lastModifiedBy>
  <cp:lastPrinted>2015-06-23T03:57:24Z</cp:lastPrinted>
  <dcterms:created xsi:type="dcterms:W3CDTF">2013-07-10T02:44:08Z</dcterms:created>
  <dcterms:modified xsi:type="dcterms:W3CDTF">2016-07-06T02:45:06Z</dcterms:modified>
</cp:coreProperties>
</file>